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ddddd\D\فايل الاتصالات\اتصالات 2020\تقرير الاتصالات والبريد لسنة 2020\"/>
    </mc:Choice>
  </mc:AlternateContent>
  <bookViews>
    <workbookView xWindow="0" yWindow="75" windowWidth="19140" windowHeight="7335"/>
  </bookViews>
  <sheets>
    <sheet name="ج1" sheetId="1" r:id="rId1"/>
    <sheet name="ج2" sheetId="2" r:id="rId2"/>
    <sheet name="ج3" sheetId="3" r:id="rId3"/>
    <sheet name="ج4" sheetId="27" r:id="rId4"/>
    <sheet name="ج5" sheetId="5" r:id="rId5"/>
    <sheet name="ج6" sheetId="6" r:id="rId6"/>
    <sheet name="ج7" sheetId="7" r:id="rId7"/>
    <sheet name="ج8" sheetId="8" r:id="rId8"/>
    <sheet name="ج9" sheetId="10" r:id="rId9"/>
    <sheet name="ج10" sheetId="9" r:id="rId10"/>
    <sheet name="ج11" sheetId="12" r:id="rId11"/>
    <sheet name="ج12" sheetId="11" r:id="rId12"/>
    <sheet name="ج13" sheetId="14" r:id="rId13"/>
    <sheet name="ج14" sheetId="15" r:id="rId14"/>
    <sheet name="ج15" sheetId="17" r:id="rId15"/>
    <sheet name="ج16" sheetId="18" r:id="rId16"/>
    <sheet name="ج17" sheetId="19" r:id="rId17"/>
    <sheet name="ج18" sheetId="20" r:id="rId18"/>
    <sheet name="ج19" sheetId="28" r:id="rId19"/>
    <sheet name="ج20" sheetId="21" r:id="rId20"/>
    <sheet name="ج21" sheetId="22" r:id="rId21"/>
    <sheet name="ج22" sheetId="23" r:id="rId22"/>
  </sheets>
  <externalReferences>
    <externalReference r:id="rId23"/>
  </externalReferences>
  <definedNames>
    <definedName name="_xlnm.Print_Area" localSheetId="0">ج1!$A$1:$E$12</definedName>
    <definedName name="_xlnm.Print_Area" localSheetId="9">ج10!$A$1:$K$15</definedName>
    <definedName name="_xlnm.Print_Area" localSheetId="10">ج11!$A$1:$K$15</definedName>
    <definedName name="_xlnm.Print_Area" localSheetId="11">ج12!$A$1:$F$25</definedName>
    <definedName name="_xlnm.Print_Area" localSheetId="12">ج13!$A$1:$G$25</definedName>
    <definedName name="_xlnm.Print_Area" localSheetId="13">ج14!$A$1:$E$22</definedName>
    <definedName name="_xlnm.Print_Area" localSheetId="14">ج15!$A$1:$G$24</definedName>
    <definedName name="_xlnm.Print_Area" localSheetId="15">ج16!$A$1:$G$15</definedName>
    <definedName name="_xlnm.Print_Area" localSheetId="16">ج17!$A$1:$G$24</definedName>
    <definedName name="_xlnm.Print_Area" localSheetId="17">ج18!$A$1:$E$26</definedName>
    <definedName name="_xlnm.Print_Area" localSheetId="18">ج19!$A$1:$C$22</definedName>
    <definedName name="_xlnm.Print_Area" localSheetId="1">ج2!$A$1:$I$26</definedName>
    <definedName name="_xlnm.Print_Area" localSheetId="19">ج20!$A$1:$C$22</definedName>
    <definedName name="_xlnm.Print_Area" localSheetId="20">ج21!$A$1:$D$23</definedName>
    <definedName name="_xlnm.Print_Area" localSheetId="21">ج22!$A$1:$D$24</definedName>
    <definedName name="_xlnm.Print_Area" localSheetId="2">ج3!$A$1:$U$27</definedName>
    <definedName name="_xlnm.Print_Area" localSheetId="3">ج4!$A$1:$E$23</definedName>
    <definedName name="_xlnm.Print_Area" localSheetId="4">ج5!$A$1:$G$24</definedName>
    <definedName name="_xlnm.Print_Area" localSheetId="5">ج6!$A$1:$C$14</definedName>
    <definedName name="_xlnm.Print_Area" localSheetId="6">ج7!$A$1:$D$14</definedName>
    <definedName name="_xlnm.Print_Area" localSheetId="7">ج8!$A$1:$D$27</definedName>
    <definedName name="_xlnm.Print_Area" localSheetId="8">ج9!$A$1:$D$28</definedName>
  </definedNames>
  <calcPr calcId="152511"/>
</workbook>
</file>

<file path=xl/calcChain.xml><?xml version="1.0" encoding="utf-8"?>
<calcChain xmlns="http://schemas.openxmlformats.org/spreadsheetml/2006/main">
  <c r="F22" i="5" l="1"/>
  <c r="D11" i="17" l="1"/>
  <c r="D24" i="20" l="1"/>
  <c r="D24" i="14" l="1"/>
  <c r="F23" i="14"/>
  <c r="F22" i="14"/>
  <c r="F21" i="14"/>
  <c r="F5" i="14"/>
  <c r="F6" i="14"/>
  <c r="F7" i="14"/>
  <c r="F8" i="14"/>
  <c r="F24" i="14" s="1"/>
  <c r="F9" i="14"/>
  <c r="F10" i="14"/>
  <c r="F11" i="14"/>
  <c r="F12" i="14"/>
  <c r="F13" i="14"/>
  <c r="F14" i="14"/>
  <c r="F15" i="14"/>
  <c r="F16" i="14"/>
  <c r="F17" i="14"/>
  <c r="F18" i="14"/>
  <c r="F19" i="14"/>
  <c r="E23" i="11"/>
  <c r="E22" i="11"/>
  <c r="E21" i="11"/>
  <c r="E5" i="11"/>
  <c r="E6" i="11"/>
  <c r="E7" i="11"/>
  <c r="E8" i="11"/>
  <c r="E9" i="11"/>
  <c r="E10" i="11"/>
  <c r="E11" i="11"/>
  <c r="E12" i="11"/>
  <c r="E13" i="11"/>
  <c r="E14" i="11"/>
  <c r="E15" i="11"/>
  <c r="E16" i="11"/>
  <c r="E17" i="11"/>
  <c r="E18" i="11"/>
  <c r="E19" i="11"/>
  <c r="G14" i="12"/>
  <c r="E7" i="5"/>
  <c r="E8" i="5"/>
  <c r="E9" i="5"/>
  <c r="E10" i="5"/>
  <c r="E11" i="5"/>
  <c r="E12" i="5"/>
  <c r="E13" i="5"/>
  <c r="E14" i="5"/>
  <c r="E15" i="5"/>
  <c r="E16" i="5"/>
  <c r="E17" i="5"/>
  <c r="E18" i="5"/>
  <c r="E19" i="5"/>
  <c r="E20" i="5"/>
  <c r="E21" i="5"/>
  <c r="C22" i="5"/>
  <c r="C24" i="11" l="1"/>
  <c r="B24" i="20"/>
  <c r="B20" i="19"/>
  <c r="C20" i="19" l="1"/>
  <c r="F17" i="2"/>
  <c r="B20" i="28" l="1"/>
  <c r="E22" i="17" l="1"/>
  <c r="D8" i="17"/>
  <c r="F8" i="17" s="1"/>
  <c r="D9" i="17"/>
  <c r="F9" i="17" s="1"/>
  <c r="D10" i="17"/>
  <c r="F10" i="17" s="1"/>
  <c r="F11" i="17"/>
  <c r="D12" i="17"/>
  <c r="F12" i="17" s="1"/>
  <c r="D13" i="17"/>
  <c r="F13" i="17" s="1"/>
  <c r="D14" i="17"/>
  <c r="F14" i="17" s="1"/>
  <c r="D15" i="17"/>
  <c r="F15" i="17" s="1"/>
  <c r="D16" i="17"/>
  <c r="F16" i="17" s="1"/>
  <c r="D17" i="17"/>
  <c r="F17" i="17" s="1"/>
  <c r="D18" i="17"/>
  <c r="F18" i="17" s="1"/>
  <c r="D19" i="17"/>
  <c r="F19" i="17" s="1"/>
  <c r="D20" i="17"/>
  <c r="F20" i="17" s="1"/>
  <c r="D21" i="17"/>
  <c r="F21" i="17" s="1"/>
  <c r="D7" i="17"/>
  <c r="F7" i="17" s="1"/>
  <c r="C22" i="17"/>
  <c r="B22" i="17"/>
  <c r="C20" i="15"/>
  <c r="B20" i="15"/>
  <c r="D6" i="15"/>
  <c r="D7" i="15"/>
  <c r="D8" i="15"/>
  <c r="D9" i="15"/>
  <c r="D10" i="15"/>
  <c r="D11" i="15"/>
  <c r="D12" i="15"/>
  <c r="D13" i="15"/>
  <c r="D14" i="15"/>
  <c r="D15" i="15"/>
  <c r="D16" i="15"/>
  <c r="D17" i="15"/>
  <c r="D18" i="15"/>
  <c r="D19" i="15"/>
  <c r="D5" i="15"/>
  <c r="E24" i="14"/>
  <c r="C24" i="14"/>
  <c r="B24" i="14"/>
  <c r="D24" i="11"/>
  <c r="B24" i="11"/>
  <c r="E24" i="11" s="1"/>
  <c r="J14" i="12"/>
  <c r="I14" i="12"/>
  <c r="H14" i="12"/>
  <c r="F14" i="12"/>
  <c r="E14" i="12"/>
  <c r="D14" i="12"/>
  <c r="B14" i="12"/>
  <c r="C8" i="12" s="1"/>
  <c r="J14" i="9"/>
  <c r="I14" i="9"/>
  <c r="H14" i="9"/>
  <c r="G14" i="9"/>
  <c r="F14" i="9"/>
  <c r="E14" i="9"/>
  <c r="D14" i="9"/>
  <c r="B14" i="9"/>
  <c r="C9" i="9" s="1"/>
  <c r="D22" i="5"/>
  <c r="B22" i="5"/>
  <c r="E22" i="5" l="1"/>
  <c r="D22" i="17"/>
  <c r="F22" i="17" s="1"/>
  <c r="D20" i="15"/>
  <c r="C9" i="12"/>
  <c r="C10" i="12"/>
  <c r="C11" i="12"/>
  <c r="C13" i="12"/>
  <c r="C7" i="12"/>
  <c r="C10" i="9"/>
  <c r="C11" i="9"/>
  <c r="C12" i="9"/>
  <c r="C13" i="9"/>
  <c r="C7" i="9"/>
  <c r="C8" i="9"/>
  <c r="C25" i="8"/>
  <c r="B25" i="8"/>
  <c r="B25" i="10"/>
  <c r="E20" i="19"/>
  <c r="C24" i="20"/>
  <c r="C20" i="22"/>
  <c r="B20" i="22"/>
  <c r="B20" i="21"/>
  <c r="C20" i="27"/>
  <c r="B20" i="27"/>
  <c r="Q10" i="3"/>
  <c r="T10" i="3" s="1"/>
  <c r="Q11" i="3"/>
  <c r="T11" i="3" s="1"/>
  <c r="Q12" i="3"/>
  <c r="T12" i="3" s="1"/>
  <c r="Q13" i="3"/>
  <c r="T13" i="3" s="1"/>
  <c r="Q14" i="3"/>
  <c r="T14" i="3" s="1"/>
  <c r="Q15" i="3"/>
  <c r="T15" i="3" s="1"/>
  <c r="Q16" i="3"/>
  <c r="T16" i="3" s="1"/>
  <c r="Q17" i="3"/>
  <c r="T17" i="3" s="1"/>
  <c r="Q18" i="3"/>
  <c r="T18" i="3" s="1"/>
  <c r="Q19" i="3"/>
  <c r="T19" i="3" s="1"/>
  <c r="Q20" i="3"/>
  <c r="T20" i="3" s="1"/>
  <c r="Q21" i="3"/>
  <c r="T21" i="3" s="1"/>
  <c r="Q22" i="3"/>
  <c r="T22" i="3" s="1"/>
  <c r="Q9" i="3"/>
  <c r="T9" i="3" s="1"/>
  <c r="O23" i="3"/>
  <c r="P23" i="3"/>
  <c r="K23" i="3"/>
  <c r="L23" i="3"/>
  <c r="J10" i="3"/>
  <c r="J11" i="3"/>
  <c r="J12" i="3"/>
  <c r="J13" i="3"/>
  <c r="J14" i="3"/>
  <c r="J15" i="3"/>
  <c r="J16" i="3"/>
  <c r="J17" i="3"/>
  <c r="J18" i="3"/>
  <c r="J19" i="3"/>
  <c r="J20" i="3"/>
  <c r="J21" i="3"/>
  <c r="J22" i="3"/>
  <c r="J8" i="3"/>
  <c r="J9" i="3"/>
  <c r="C23" i="3"/>
  <c r="E23" i="3"/>
  <c r="G23" i="3"/>
  <c r="H23" i="3"/>
  <c r="I23" i="3"/>
  <c r="D23" i="3"/>
  <c r="F23" i="3"/>
  <c r="M23" i="3"/>
  <c r="N23" i="3"/>
  <c r="R23" i="3"/>
  <c r="S23" i="3"/>
  <c r="B23" i="3"/>
  <c r="H22" i="2"/>
  <c r="G22" i="2"/>
  <c r="F7" i="2"/>
  <c r="F8" i="2"/>
  <c r="F9" i="2"/>
  <c r="F10" i="2"/>
  <c r="F11" i="2"/>
  <c r="F12" i="2"/>
  <c r="F13" i="2"/>
  <c r="F14" i="2"/>
  <c r="F15" i="2"/>
  <c r="F16" i="2"/>
  <c r="F18" i="2"/>
  <c r="F19" i="2"/>
  <c r="F20" i="2"/>
  <c r="F21" i="2"/>
  <c r="E22" i="2"/>
  <c r="D22" i="2"/>
  <c r="C22" i="2"/>
  <c r="B22" i="2"/>
  <c r="C14" i="12" l="1"/>
  <c r="C14" i="9"/>
  <c r="J23" i="3"/>
  <c r="Q23" i="3"/>
  <c r="T23" i="3" s="1"/>
  <c r="F22" i="2"/>
</calcChain>
</file>

<file path=xl/sharedStrings.xml><?xml version="1.0" encoding="utf-8"?>
<sst xmlns="http://schemas.openxmlformats.org/spreadsheetml/2006/main" count="1090" uniqueCount="369">
  <si>
    <t>Column1</t>
  </si>
  <si>
    <t>Column2</t>
  </si>
  <si>
    <t>Column3</t>
  </si>
  <si>
    <t>Column4</t>
  </si>
  <si>
    <t>Column5</t>
  </si>
  <si>
    <t>جدول (1)</t>
  </si>
  <si>
    <t>Table (1)</t>
  </si>
  <si>
    <t>السنة 
Year</t>
  </si>
  <si>
    <t>المكاتب البريدية
 No. of post office</t>
  </si>
  <si>
    <t xml:space="preserve">الصناديق البريدية الكلية 
No. of post box </t>
  </si>
  <si>
    <t xml:space="preserve"> عدد خطوط الهاتف الثابت 
(سعة البدالات بالالف) 
Land phones 
(capacity 1000) 
</t>
  </si>
  <si>
    <t>المصدر : وزارة الاتصالات</t>
  </si>
  <si>
    <t>Source: Ministry of Communications</t>
  </si>
  <si>
    <t>Column6</t>
  </si>
  <si>
    <t>Column7</t>
  </si>
  <si>
    <t>Column8</t>
  </si>
  <si>
    <t>جدول (2)</t>
  </si>
  <si>
    <t>Table (2)</t>
  </si>
  <si>
    <t xml:space="preserve">*المحافظة </t>
  </si>
  <si>
    <t xml:space="preserve">عدد البدالات 
No. of Switches </t>
  </si>
  <si>
    <t>Total</t>
  </si>
  <si>
    <t xml:space="preserve"> الارقام المشغولة
 Active numbers 
مساكن</t>
  </si>
  <si>
    <t>محلات ومكاتب</t>
  </si>
  <si>
    <t>دوائر حكومية</t>
  </si>
  <si>
    <t>المجموع</t>
  </si>
  <si>
    <t>المحافظة</t>
  </si>
  <si>
    <t>مساكن
 Houses</t>
  </si>
  <si>
    <t>محلات ومكاتب
 Shops &amp; Offices</t>
  </si>
  <si>
    <t>دوائر حكومية
Governmental institutions</t>
  </si>
  <si>
    <t>المجموع
Total</t>
  </si>
  <si>
    <t>الارقام الشاغرة 
Connected lines</t>
  </si>
  <si>
    <t>*Governorate</t>
  </si>
  <si>
    <t>**نينوى</t>
  </si>
  <si>
    <t>**Ninevah</t>
  </si>
  <si>
    <t>كركوك</t>
  </si>
  <si>
    <t>Kirkuk</t>
  </si>
  <si>
    <t>ديالى</t>
  </si>
  <si>
    <t>Diyala</t>
  </si>
  <si>
    <t>الانبار</t>
  </si>
  <si>
    <t>AL-Anbar</t>
  </si>
  <si>
    <t>***بغداد</t>
  </si>
  <si>
    <t>Baghdad</t>
  </si>
  <si>
    <t>بابل</t>
  </si>
  <si>
    <t>Babylon</t>
  </si>
  <si>
    <t>كربلاء</t>
  </si>
  <si>
    <t>Kerbela</t>
  </si>
  <si>
    <t>واسط</t>
  </si>
  <si>
    <t>Wasit</t>
  </si>
  <si>
    <t>صلاح الدين</t>
  </si>
  <si>
    <t xml:space="preserve">Salah Al-Deen </t>
  </si>
  <si>
    <t>النجف</t>
  </si>
  <si>
    <t>Najaf</t>
  </si>
  <si>
    <t>القادسية</t>
  </si>
  <si>
    <t>AL-Qadisiya</t>
  </si>
  <si>
    <t>المثنى</t>
  </si>
  <si>
    <t>AL-Muthanna</t>
  </si>
  <si>
    <t>ذي قار</t>
  </si>
  <si>
    <t>Thi-Qar</t>
  </si>
  <si>
    <t>ميسان</t>
  </si>
  <si>
    <t>Missan</t>
  </si>
  <si>
    <t>البصرة</t>
  </si>
  <si>
    <t>AL-Basrah</t>
  </si>
  <si>
    <t>* عدا اقليم كردستان</t>
  </si>
  <si>
    <t>* Excluding Kurdistan Region</t>
  </si>
  <si>
    <t>بغداد</t>
  </si>
  <si>
    <t>عدد خطوط الهاتف الثابت 
(سعة البدالة)  
No. of land phone lines</t>
  </si>
  <si>
    <t>Column9</t>
  </si>
  <si>
    <t>Column10</t>
  </si>
  <si>
    <t>Column11</t>
  </si>
  <si>
    <t>Column12</t>
  </si>
  <si>
    <t>Column13</t>
  </si>
  <si>
    <t>Column14</t>
  </si>
  <si>
    <t>Column16</t>
  </si>
  <si>
    <t>Column17</t>
  </si>
  <si>
    <t>Column18</t>
  </si>
  <si>
    <t>Column19</t>
  </si>
  <si>
    <t>Column20</t>
  </si>
  <si>
    <t>Column182</t>
  </si>
  <si>
    <t>جدول (3)</t>
  </si>
  <si>
    <t>Table (3)</t>
  </si>
  <si>
    <t xml:space="preserve">**عدد السكان
Population**  </t>
  </si>
  <si>
    <t>طوعية
voluntary</t>
  </si>
  <si>
    <t>كروسبار
Crossbar</t>
  </si>
  <si>
    <t>الكترونية
Electronic</t>
  </si>
  <si>
    <t>لاسلكي</t>
  </si>
  <si>
    <t>Wireless</t>
  </si>
  <si>
    <t xml:space="preserve">يورات </t>
  </si>
  <si>
    <t>Diazolidinyl</t>
  </si>
  <si>
    <t>يدوية</t>
  </si>
  <si>
    <t>Manual</t>
  </si>
  <si>
    <t>NGN</t>
  </si>
  <si>
    <t xml:space="preserve"> Access
 (نفاذ ضوئي)
</t>
  </si>
  <si>
    <t>عدد البدالات حسب النوع
No. of Switches by type</t>
  </si>
  <si>
    <t>كروسبار 
Crossbar</t>
  </si>
  <si>
    <t>الكترونية
 Electronic</t>
  </si>
  <si>
    <t xml:space="preserve">المجموع </t>
  </si>
  <si>
    <t>الارقام المشغولة 
Active numbers</t>
  </si>
  <si>
    <t>الارقام الشاغرة
Vacant numbers</t>
  </si>
  <si>
    <t>Column192</t>
  </si>
  <si>
    <t>* الكثافة الهاتفية لكل 100 شخص
*Telephone density per 100 population</t>
  </si>
  <si>
    <t>Governorate</t>
  </si>
  <si>
    <t>عدد خطوط الهاتف الثابت (سعة البدالات)
 No. of Land phone lines</t>
  </si>
  <si>
    <t>***نينوى</t>
  </si>
  <si>
    <t>***Ninevah</t>
  </si>
  <si>
    <t xml:space="preserve"> * الكثافة الهاتفية لكل 100 شخص = عدد خطوط الهاتف الثابت (سعة البدالات) / عدد السكان * 100   </t>
  </si>
  <si>
    <t>*** على الرغم من تحرر محافظة نينوى من داعش مازالت البدالات متوقفة عن العمل في الوقت الحاضر والبالغ عددها (42) بدالة ولوجود بدالات مدمرة بالكامل الامر الذي اثر على عدد البدالات.</t>
  </si>
  <si>
    <t>*** Despite the liberation of thegovernorate of Nineveh from ISIS  (42) switchs still not working at the present time, and the presence of switches completely destroyed, which affected the number of switches.</t>
  </si>
  <si>
    <t>جدول (4)</t>
  </si>
  <si>
    <t>Table (4)</t>
  </si>
  <si>
    <t>المحافظة*</t>
  </si>
  <si>
    <t>التفاصيل
Detail</t>
  </si>
  <si>
    <t>مؤجرة
 Rented</t>
  </si>
  <si>
    <t>غير مؤجرة
Not rented</t>
  </si>
  <si>
    <t xml:space="preserve">عدد المكاتب الكلية
Total officesl  </t>
  </si>
  <si>
    <t>نينوى</t>
  </si>
  <si>
    <t>Ninevah</t>
  </si>
  <si>
    <t xml:space="preserve">  عدا اقليم كردستان*</t>
  </si>
  <si>
    <t>Table (5)</t>
  </si>
  <si>
    <t>السنة
Year</t>
  </si>
  <si>
    <t xml:space="preserve"> *الكثافة الهاتفية لكل 100 شخص لخطوط الهاتف النقال 
  * Telephone density per 100 population for mobile phone lines </t>
  </si>
  <si>
    <t>اجمالي عدد المشتركين لخطوط الهاتف النقال
 (زين، اسيا سيل، كورك)
Total  number of Subscribers For mobile lines 
(Zain ,Asiacell, Korek)</t>
  </si>
  <si>
    <t xml:space="preserve"> *  الكثافة الهاتفية = مجموع الخطوط الهاتفية / عدد السكان * 100</t>
  </si>
  <si>
    <t>*Telephone density= Total of lines/populationˣ100</t>
  </si>
  <si>
    <t>المصدر: هيئة الاعلام والاتصالات</t>
  </si>
  <si>
    <t xml:space="preserve">Source: Communication and media Commission </t>
  </si>
  <si>
    <t xml:space="preserve"> جدول (6)</t>
  </si>
  <si>
    <t>Table (6)</t>
  </si>
  <si>
    <t>*99,877</t>
  </si>
  <si>
    <t>*275,168</t>
  </si>
  <si>
    <t>250,590**</t>
  </si>
  <si>
    <t>*لم تتوفر بيانات شركة اتصالنا لوجود اجراءات قانونية لدى الشركة.</t>
  </si>
  <si>
    <t>المصدر : هيئة الاعلام والاتصالات ووزارة الاتصالات</t>
  </si>
  <si>
    <t>*Not a vailable data for Itisaluna Com. Cause of legal procedures.</t>
  </si>
  <si>
    <t xml:space="preserve"> Source: Communication and media Commission and ministry of communications</t>
  </si>
  <si>
    <t>اجمالي عدد المشتركين لخطوط الهاتف اللاسلكي 
(اتصالنا، كلمات، فانوس)
Total number of Subscribers For wireless telePhone Lines (Itisaluna,Kelemat,Fannos)</t>
  </si>
  <si>
    <t>اجمالي عدد المشتركين لخطوط الهاتف النقال 
(زين، اسيا سيل، كورك)
Total number of Subscribers For Mobile phone lines 
(Zain ,Asiacell, Korek)</t>
  </si>
  <si>
    <t>AL- Qadisiya</t>
  </si>
  <si>
    <t>محافظات اقليم كردستان</t>
  </si>
  <si>
    <t>Governorate Of Kurdistan Region</t>
  </si>
  <si>
    <t>دهوك</t>
  </si>
  <si>
    <t>-</t>
  </si>
  <si>
    <t>Dohuk</t>
  </si>
  <si>
    <t>سليمانية</t>
  </si>
  <si>
    <t>Sulaimaniya</t>
  </si>
  <si>
    <t>اربيل</t>
  </si>
  <si>
    <t>Erbil</t>
  </si>
  <si>
    <t xml:space="preserve"> -  لاتوجد خطوط </t>
  </si>
  <si>
    <t xml:space="preserve"> no lines ــ </t>
  </si>
  <si>
    <t xml:space="preserve"> Source: Communication and media Commission </t>
  </si>
  <si>
    <t>اجمالي عدد المشتركين لخطوط خدمة الانترنت للهاتف النقال 
(زين، اسيا سيل، كورك)
Total number of Subscribers For mobile  Internet Service Lines 
(Zain ,Asiacell, Korek)</t>
  </si>
  <si>
    <t>جدول (9)</t>
  </si>
  <si>
    <t>المجاميع الدولية</t>
  </si>
  <si>
    <t xml:space="preserve">عدد الطرود البريدية
No. of postal parcel
</t>
  </si>
  <si>
    <t>النسبة المئوية للطرود البريدية%
percentage of postal parcel</t>
  </si>
  <si>
    <t>المسجلات الدولية
 recorded internationally</t>
  </si>
  <si>
    <t>عدد الرسائل
letters</t>
  </si>
  <si>
    <t>عدد المطبوعات
publications</t>
  </si>
  <si>
    <t xml:space="preserve">البريد العادي
 Surface mail    </t>
  </si>
  <si>
    <t>الرزم الصغيرة
 Small packages</t>
  </si>
  <si>
    <t xml:space="preserve">عدد الرزم العادية
Regular packages </t>
  </si>
  <si>
    <t>عدد الرزم المسجلة
Recorded packages</t>
  </si>
  <si>
    <t>Country group</t>
  </si>
  <si>
    <t xml:space="preserve">اسيا </t>
  </si>
  <si>
    <t xml:space="preserve"> Asia </t>
  </si>
  <si>
    <t>اوروبا</t>
  </si>
  <si>
    <t>Europe</t>
  </si>
  <si>
    <t xml:space="preserve">افريقيا </t>
  </si>
  <si>
    <t>Africa</t>
  </si>
  <si>
    <t>امريكا الشمالية</t>
  </si>
  <si>
    <t>North America</t>
  </si>
  <si>
    <t>امريكا الجنوبية</t>
  </si>
  <si>
    <t>South America</t>
  </si>
  <si>
    <t>استراليا</t>
  </si>
  <si>
    <t>Australia</t>
  </si>
  <si>
    <t>الدول العربية</t>
  </si>
  <si>
    <t>Arab countries</t>
  </si>
  <si>
    <t xml:space="preserve">البريد المسجل 
 recorded   </t>
  </si>
  <si>
    <t>عدد الرزم 
No.of Packages</t>
  </si>
  <si>
    <t>عدد البريد السريع
No. of express mail</t>
  </si>
  <si>
    <t>Table (10)</t>
  </si>
  <si>
    <t>جدول (10)</t>
  </si>
  <si>
    <t>جدول (11)</t>
  </si>
  <si>
    <t>Table (11)</t>
  </si>
  <si>
    <t>رسائل عادية
Letters</t>
  </si>
  <si>
    <t>مسجلة محلية
Locally recorded</t>
  </si>
  <si>
    <t>Governorates of Kurdistn region</t>
  </si>
  <si>
    <t>مطبوعات عادية
publications</t>
  </si>
  <si>
    <t>جدول (12)</t>
  </si>
  <si>
    <t>Table (12)</t>
  </si>
  <si>
    <t>جدول (13)</t>
  </si>
  <si>
    <t>Table (13)</t>
  </si>
  <si>
    <t>*المحافظة</t>
  </si>
  <si>
    <t>المؤجرة
Rented</t>
  </si>
  <si>
    <t>الشاغرة
Empty</t>
  </si>
  <si>
    <t>عدد صناديق البريد الكلية
Total post boxes</t>
  </si>
  <si>
    <t>جدول (14)</t>
  </si>
  <si>
    <t>Table (14)</t>
  </si>
  <si>
    <t>جدول (15)</t>
  </si>
  <si>
    <t>Table (15)</t>
  </si>
  <si>
    <t>عدد المكاتب التي تقدم خدمة التوفير
Office provides savings service</t>
  </si>
  <si>
    <t>عدد المكاتب التي تقدم خدمة التوفير الممكنن
 Number of offices offering a mechanized savings service</t>
  </si>
  <si>
    <t>عدد المكاتب التي تقدم خدمة التوفير اليدوي
Number of offices providing manual savings service</t>
  </si>
  <si>
    <t xml:space="preserve">عدد المكاتب التي تقدم خدمة التوفير
Number of offices provides savings service </t>
  </si>
  <si>
    <t>عدد المكاتب التي لاتقدم خدمة التوفير
Number of offices with no savings service</t>
  </si>
  <si>
    <t>Column52</t>
  </si>
  <si>
    <t>عدد المكاتب البريدية الكلية
Total post offices</t>
  </si>
  <si>
    <t xml:space="preserve">عدد المودعين (بالألف) 
No. of depositors  </t>
  </si>
  <si>
    <t xml:space="preserve"> حركة المبالغ النقدية خلال السنة ( مليون دينار )
Payments Movement during the year (million ID)</t>
  </si>
  <si>
    <t>الرصيد في بداية السنة 2019/1/1
Credit at the biginning of the year</t>
  </si>
  <si>
    <t>الايداعات
Amounts deposited</t>
  </si>
  <si>
    <t>المسحوبات
Amounts withdrawn</t>
  </si>
  <si>
    <t>*الرصيد في نهاية السنة 2019/12/31
*Credit at the end of the year</t>
  </si>
  <si>
    <t>**الصافي النقدي
**Net operations</t>
  </si>
  <si>
    <t xml:space="preserve">* الرصيد في نهاية السنة = ( الرصيد في بداية السنة + الايداعات ) - المسحوبات  </t>
  </si>
  <si>
    <t>* Balance at the end of the year = (Balance at the beginning of the year + deposits) - withdrawals</t>
  </si>
  <si>
    <t xml:space="preserve">** الصافي النقدي = الايداعات - المسحوبات </t>
  </si>
  <si>
    <t>** Net cash = deposits - withdrawals</t>
  </si>
  <si>
    <t>جدول (16)</t>
  </si>
  <si>
    <t>Table (16)</t>
  </si>
  <si>
    <t>جدول (17)</t>
  </si>
  <si>
    <t>Table (17)</t>
  </si>
  <si>
    <t>عدد السكان
No. of Population</t>
  </si>
  <si>
    <t>عدد خطوط الهاتف الثابت 
No. of land phone lines</t>
  </si>
  <si>
    <t>الكثافة الهاتفية لكل (100) شخص الهاتف الثابت 
(سعة البدالات)
Telephone density per 100 population</t>
  </si>
  <si>
    <t>عدد المشتركين للارقام المشغولة 
No. of Subscribers</t>
  </si>
  <si>
    <t>الكثافة الهاتفية لكل (100) شخص (مشتركين للارقام المشغولة)
Telephone density per 100 population (subscribers)</t>
  </si>
  <si>
    <t>***Baghdad</t>
  </si>
  <si>
    <t xml:space="preserve">*** تم رفع بعض البدالات  في محافظة بغداد واستبدالها ببدالات ذات سعة اقل ، الامر الذي ادى الى انخفاض الكثافة الهاتفية عن السنة السابقة في عموم العراق </t>
  </si>
  <si>
    <t>*** Some exchanges were raised in Baghdad governorate and replaced with less capacity exchanges, which led to a decrease in telephone density from the previous year across Iraq.</t>
  </si>
  <si>
    <t>جدول (18)</t>
  </si>
  <si>
    <t>Table (18)</t>
  </si>
  <si>
    <t>لاتوجد ابراج -</t>
  </si>
  <si>
    <t xml:space="preserve"> no towers ــ</t>
  </si>
  <si>
    <t xml:space="preserve">المصدر : هيئة الاعلام والاتصالات </t>
  </si>
  <si>
    <t>عدد ابراج شركات الهاتف النقال للجيل الثاني (2G) 
Number of towers of mobile phone companies for the second generation
 (2G)</t>
  </si>
  <si>
    <t>عدد ابراج شركات الهاتف النقال للجيل الثالث (3G)
 Number of towers of mobile phone companies for the third generation
 (3G)</t>
  </si>
  <si>
    <t>جدول (19)</t>
  </si>
  <si>
    <t>Table (19)</t>
  </si>
  <si>
    <t>جدول (20)</t>
  </si>
  <si>
    <t>Table (20)</t>
  </si>
  <si>
    <t>سعة الشبكة الداخلية
Intranet capacity</t>
  </si>
  <si>
    <t xml:space="preserve">سعة الشبكة الخارجية
Extranet capacity </t>
  </si>
  <si>
    <t xml:space="preserve">** لاتتوفر بيانات لمحافظة نينوى وذلك بسبب الظروف الامنية التي مرت بها تلك المحافظة   </t>
  </si>
  <si>
    <t xml:space="preserve">** No data are available for the governorate (Nineveh) due to security conditions experienced by that governorate. </t>
  </si>
  <si>
    <t>جدول (21)</t>
  </si>
  <si>
    <t>Table (21)</t>
  </si>
  <si>
    <t>عدد الكابينات
No. of cabins</t>
  </si>
  <si>
    <t xml:space="preserve">عدد التقاسيم
No. of swiches </t>
  </si>
  <si>
    <t xml:space="preserve"> ** لا تتوفر بيانات لمحافظة نينوى وذلك بسبب الظروف الامنية التي مرت بها تلك المحافظة    </t>
  </si>
  <si>
    <t>ملاحظة :القطاع (المباشر) يقصد به تغذية المشتركين من البدالة الى التقاسيم والى المشتركين دون ربطه بالكابينة</t>
  </si>
  <si>
    <t>Sector (direct): Feeding subscribers from switch to lines without being connected to cabin.</t>
  </si>
  <si>
    <t>*** تم اضافة شبكة النفاذ الضوئي عدد (9) لبدالات بغداد.</t>
  </si>
  <si>
    <t>*** Adding (9) light access network for Baghdad exchanges.</t>
  </si>
  <si>
    <t>سعة الشبكة
Network capacity</t>
  </si>
  <si>
    <t>عدد المشتركين
Number of subscribers</t>
  </si>
  <si>
    <t xml:space="preserve">الشركة المجهزة للخدمة
Service equipped company </t>
  </si>
  <si>
    <t>افق السماء + IQ</t>
  </si>
  <si>
    <t>جدول (5)</t>
  </si>
  <si>
    <t>عدد الابراج 
Number of towers</t>
  </si>
  <si>
    <t>IQ</t>
  </si>
  <si>
    <t>282 + 16 مباشر (Direct)</t>
  </si>
  <si>
    <t>الكاتيل لوسنت + Huawei</t>
  </si>
  <si>
    <t>افق السماء</t>
  </si>
  <si>
    <t>حلم المستقبل</t>
  </si>
  <si>
    <t>اللون الاخضر</t>
  </si>
  <si>
    <t>اسوار الكرم</t>
  </si>
  <si>
    <t>المصدر: وزارة الاتصالات/ الشركة العامة للبريد والتوفير</t>
  </si>
  <si>
    <t>Source: Ministry of Communications / The General Post and saving company</t>
  </si>
  <si>
    <t>Source: Ministry of communications / The General Post and saving company</t>
  </si>
  <si>
    <t>المصدر: وزارة الاتصالات / الشركة العامة للبريد والتوفير</t>
  </si>
  <si>
    <t>المصدر:  وزارة الاتصالات / الشركة العامة للبريد والتوفير</t>
  </si>
  <si>
    <t>Source: Ministry of Communications / The General Company for Communications and Informatics</t>
  </si>
  <si>
    <t>المصدر:  وزارة الاتصالات / الشركة العامة للاتصالات والمعلوماتية</t>
  </si>
  <si>
    <t>المصدر: وزارة الاتصالات / الشركة العامة للاتصالات والمعلوماتية</t>
  </si>
  <si>
    <t xml:space="preserve"> Source: Ministry of communications / The General Company for Communications and Informatics</t>
  </si>
  <si>
    <t>المصدر :وزارة الاتصالات / الشركة العامة للاتصالات والمعلوماتية</t>
  </si>
  <si>
    <t>عدد ابراج الاتصالات للهاتف للارضي للشركة العامة للاتصالات والمعلوماتية
Number of Telecommunication Towers For Landline telephone for the general company for communications and Informatics</t>
  </si>
  <si>
    <t>Source: Ministry of communications / The General Company for Communications and Informatics</t>
  </si>
  <si>
    <t>(-)The optical cable project is in progress</t>
  </si>
  <si>
    <t>(-) مشروع الكيبل الضوئي قيد التنفيذ</t>
  </si>
  <si>
    <t>7,398 + 44 مباشر (Direct)</t>
  </si>
  <si>
    <t>8,581 + 5 مباشر (Direct)</t>
  </si>
  <si>
    <t>5,798 + 3 مباشر (Direct)</t>
  </si>
  <si>
    <t xml:space="preserve"> جدول (7)</t>
  </si>
  <si>
    <t>Table (7)</t>
  </si>
  <si>
    <t>جدول (8)</t>
  </si>
  <si>
    <t xml:space="preserve"> Table (8)</t>
  </si>
  <si>
    <t xml:space="preserve"> Table (9)</t>
  </si>
  <si>
    <t>جدول (22)</t>
  </si>
  <si>
    <t>Table (22)</t>
  </si>
  <si>
    <t xml:space="preserve"> الارقام المشغولة
 Active numbers </t>
  </si>
  <si>
    <t>**314,116</t>
  </si>
  <si>
    <t xml:space="preserve"> عدد البدالات
 No. of Switches</t>
  </si>
  <si>
    <t xml:space="preserve"> البصرة</t>
  </si>
  <si>
    <t xml:space="preserve"> المثنى</t>
  </si>
  <si>
    <t xml:space="preserve"> واسط</t>
  </si>
  <si>
    <t xml:space="preserve"> الانبار</t>
  </si>
  <si>
    <t>*Telephone density per population = No. of land phone lines(switch capacity) /No. population ˣ 100</t>
  </si>
  <si>
    <t>اجمالي عدد المشتركين لخطوط الهاتف اللاسلكي للشركة العامة للاتصالات والمعلوماتية (أمنية+ وطنية)
Total number of Subscribers For wireless Phone Lines for the general company for communications and Informatics 
(Umniya,Wataniya)</t>
  </si>
  <si>
    <t xml:space="preserve">المؤشرات الرئيسة للاتصالات والبريد للسنوات (2015-2020) </t>
  </si>
  <si>
    <t>Key Indicators For Telecommunications and Post For The years (2015 - 2020 )</t>
  </si>
  <si>
    <t>**على الرغم من تحرر محافظة نينوى من داعش مازالت منظومة الاتصالات (البدالات وملحقاتها من منظومة التراسل والشبكات والكابينات والتقاسيم ...الخ) مدمرة بنسبة (90%) والعمل جاري حالياً على تشغيل المنظومة واعادتها الى الخدمة كون بعض البدالات وعددها (42) بدالة مازالت متوقفة عن العمل في الوقت الحاضر وتم شمول منظومة اتصالات نينوى بمشروع شبكة النفاذ الضوئي (FTTH).</t>
  </si>
  <si>
    <t xml:space="preserve">** In spite of the liberation of the province of Nineveh is still a communication system (switches and their accessories of the system of communication and networks, cabins, etc.) is still destroyed by (90%) and work is currently underway to operate the system and restore it to service as some switches, numbering 42, areare not working at the present time ,  the Nineveh communications system was included in the Optical Access Network (FTTH) project. </t>
  </si>
  <si>
    <t>عدد البدالات وسعتها حسب النوع والارقام المشغولة والشاغرة والكثافة الهاتفية حسب المحافظة لسنة 2020</t>
  </si>
  <si>
    <t>Number of Switches and Capacity by Type, Active Numbers and Telephone density By Governorate For The year 2020</t>
  </si>
  <si>
    <t>** عدد السكان عدا اقليم كردستان لسنة 2020</t>
  </si>
  <si>
    <t xml:space="preserve">عدد المشتركين وسعة الشبكة والشركة المجهزة لخدمة النفاذ الضوئي (FTTH) حسب المحافظة لسنة 2020 </t>
  </si>
  <si>
    <t>Number of subscribers, network capacity and the company equipped with optical access service (FTTH) by governorate for the year 2020</t>
  </si>
  <si>
    <t>مكاتب الخدمة الهاتفية  حسب المحافظة لسنة 2020</t>
  </si>
  <si>
    <t>Telephone Service Offices By Governorate For The year 2020</t>
  </si>
  <si>
    <t xml:space="preserve">  اجمالي عدد المشتركين لخطوط الهاتف النقال في العراق للسنوات (2015 - 2020) </t>
  </si>
  <si>
    <t xml:space="preserve">Total number of Subscribers For mobile  lines in Iraq For The years (2015-2020)                   </t>
  </si>
  <si>
    <t>اجمالي عدد المشتركين لخطوط الهاتف اللاسلكي  في العراق للسنوات (2015 - 2020)</t>
  </si>
  <si>
    <t xml:space="preserve">Total  number of Subscribers For wireless telephone lines  In Iraq For The years (2015-2020)            </t>
  </si>
  <si>
    <t>اجمالي عدد المشتركين لخطوط الهاتف النقال واللاسلكي حسب المحافظة لسنة 2020</t>
  </si>
  <si>
    <t xml:space="preserve">Total number of Subscribers For Mobile and wireless Phone Lines By Governorat For The year 2020                  </t>
  </si>
  <si>
    <t>اجمالي عدد المشتركين لخطوط خدمة الانترنت للهاتف النقال واللاسلكي  حسب المحافظة لسنة 2020</t>
  </si>
  <si>
    <t xml:space="preserve">Total number of Subscribers For mobile and wireless Internet Service Lines By  Governorate For The year 2020                   </t>
  </si>
  <si>
    <t>اجمالي البريد الدولي الوارد حسب المجاميع الدولية لسنة 2020</t>
  </si>
  <si>
    <t>Total International Received Post By Country  Groups For The year 2020</t>
  </si>
  <si>
    <t>اجمالي البريد الدولي الصادر حسب المجاميع الدولية لسنة 2020</t>
  </si>
  <si>
    <t>Total International Sent Post By International Groups For The year 2020</t>
  </si>
  <si>
    <t>حركة البريد الداخلي الوارد حسب المحافظة لسنة 2020</t>
  </si>
  <si>
    <t xml:space="preserve"> Local Post Received By Governorate For The year 2020</t>
  </si>
  <si>
    <t>حركة البريد الداخلي الصادر حسب المحافظة لسنة 2020</t>
  </si>
  <si>
    <t xml:space="preserve"> Local Post Sent By Governorate For The year 2020</t>
  </si>
  <si>
    <t>الصناديق البريدية حسب المحافظة لسنة 2020</t>
  </si>
  <si>
    <t>Post Boxes By Governorate For The year 2020</t>
  </si>
  <si>
    <t>عدد المكاتب البريدية الكلية حسب المحافظة ونوع الخدمة لسنة 2020</t>
  </si>
  <si>
    <t>Number of Post Offices By Governorate and Service For The year 2020</t>
  </si>
  <si>
    <t>Activity of Savings Services For The years (2015-2020)</t>
  </si>
  <si>
    <t xml:space="preserve">نشاط خدمات صناديق التوفير في العراق للسنوات (2015 - 2020) </t>
  </si>
  <si>
    <t>Number of Population,  Land phone Lines, Number of Subscribers and Telephone Density By Governorate For The year 2020</t>
  </si>
  <si>
    <t>عدد السكان وعدد خطوط الهاتف الثابت (سعة البدالات) وعدد المشتركين والكثافة الهاتفية حسب المحافظة لسنة 2020</t>
  </si>
  <si>
    <t xml:space="preserve">**على الرغم من تحرر محافظة نينوى من داعش لم تتوفر المعلومات الكافية عن منظومة الاتصالات من (البدالات وملحقاتها من منظومة التراسل والشبكات والكابينات والتقاسيم ...الخ)  حيث ما يزال العمل جاري على تشغيل المنظومة واعادتها الى الخدمة كون بعض البدالات مازالت متوقفة عن العمل في الوقت الحاضر وقد تم شمول منظومة اتصالات نينوى بمشروع شبكة النفاذ الضوئي(FTTH). </t>
  </si>
  <si>
    <t xml:space="preserve">**  In spite of the liberation of the province of Nineveh is still a communication system (switches and their accessories of the system of communication and networks, cabins, etc.)are not working at the present time,the Nineveh communications system was included in the Optical Access Network (FTTH) project. </t>
  </si>
  <si>
    <t>Number of  Internet  towers of mobile phone and fixed wireless telephone By Governorate For The year 2020</t>
  </si>
  <si>
    <t>عدد ابراج الانترنت لشركات الهاتف النقال واللاسلكي حسب المحافظة لسنة 2020</t>
  </si>
  <si>
    <t>عدد ابراج الانترنت للشركات المجهزة لخدمة الانترنت حسب المحافظة لسنة 2020</t>
  </si>
  <si>
    <t>Number of Internet towers for companies equipped with Internet service By Governorate For The year 2020</t>
  </si>
  <si>
    <t>اجمالي سعة الشبكة الداخلية والخارجية حسب المحافظة لسنة 2020</t>
  </si>
  <si>
    <t>Total Capacity of Intranet and Extranet By Governorate For The year 2020</t>
  </si>
  <si>
    <t>اجمالي عدد الكابينات والتقاسيم (الهاتف الارضي) حسب المحافظة لسنة 2020</t>
  </si>
  <si>
    <t>Total Cabins and Switches By Governorate For The year 2020</t>
  </si>
  <si>
    <t>Number of Telecommunication Towers For Landline telephone By Governorate For The year 2020</t>
  </si>
  <si>
    <t>عدد ابراج الاتصالات للهاتف الارضي حسب المحافظة لسنة 2020</t>
  </si>
  <si>
    <t>5,064 + 16مباشر (Direct)</t>
  </si>
  <si>
    <t>161,119 + 52 مباشر (Direct)</t>
  </si>
  <si>
    <t>Column22</t>
  </si>
  <si>
    <t>قيد التسليم
Delivery in progress</t>
  </si>
  <si>
    <t>Column62</t>
  </si>
  <si>
    <t>بريد سريع
express mail</t>
  </si>
  <si>
    <t>عدد البدالات والارقام المشغولة والشاغرة والسعة حسب المحافظة  والنوع والاستخدام لسنة 2020</t>
  </si>
  <si>
    <t xml:space="preserve">Number of Switches , Active Numbers and Capacity By GovernorateType and Use For The year 2020  </t>
  </si>
  <si>
    <t>عدد سكان العراق مع اقليم كردستان  = 40150174 لسنة 2020</t>
  </si>
  <si>
    <t>عدد ابراج شركات الهاتف اللاسلكي الثابت (امنية+ وطنية)
 Number of towers of fixed wireless telephone  
companies
(Umniya+Wataniya)</t>
  </si>
  <si>
    <t>نسبة التغير لسنتي
2019 - 2020 
Annual percentage change for the years 
2019-2020</t>
  </si>
  <si>
    <t>Population of Iraq=40150174 for 2020</t>
  </si>
  <si>
    <t>اجمالي عدد المشتركين لخطوط الهاتف اللاسلكي ( الشركة العامة للاتصالات والمعلوماتية (امنية +وطنية))
Total number of Subscribers for wireless telephone Lines (the general company for communications and Informatic (Umniya+Wataniya</t>
  </si>
  <si>
    <t>* لاتوجد خطوط خدمة انترنت للهاتف اللاسلكي للشركة العامة للاتصالات والمعلوماتية (امنية + وطنية)</t>
  </si>
  <si>
    <t xml:space="preserve">*There are no wireless internet service lines for the general company for communications and Informatic (Umniya+Wataniya) </t>
  </si>
  <si>
    <t>* *خطوط الهاتف اللاسلكي تشمل ( فانوس + عراق سيل)</t>
  </si>
  <si>
    <t>* Telephone lines include (Fannos + Iraq cell)</t>
  </si>
  <si>
    <t>** the population For the year 2020 except for the Kurdistan region</t>
  </si>
  <si>
    <t>*اجمالي عدد المشتركين لخطوط خدمة الانترنت للهاتف اللاسلكي (فانوس ، عراق سيل)
Total number of Subscribers for* wireless Internet Service Lines (Fannos,Iraqcell)</t>
  </si>
  <si>
    <t>(-) بيانات غير متوفرة من المصدر</t>
  </si>
  <si>
    <t>(-) Data unavailable frome the source</t>
  </si>
  <si>
    <t xml:space="preserve"> (-) بيانات غير متوفرة من المصدر</t>
  </si>
  <si>
    <t>عدد الهواتف الكلية
phones inside offices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</si>
</sst>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1" x14ac:knownFonts="1">
    <font>
      <sz val="11"/>
      <color theme="1"/>
      <name val="Calibri"/>
      <family val="2"/>
      <scheme val="minor"/>
    </font>
    <font>
      <sz val="10"/>
      <name val="Arial"/>
      <family val="2"/>
    </font>
    <font>
      <b/>
      <sz val="16"/>
      <name val="Arial"/>
      <family val="2"/>
    </font>
    <font>
      <b/>
      <sz val="11"/>
      <color theme="1"/>
      <name val="Arial"/>
      <family val="2"/>
    </font>
    <font>
      <b/>
      <sz val="16"/>
      <color theme="1"/>
      <name val="Arial"/>
      <family val="2"/>
    </font>
    <font>
      <b/>
      <sz val="14"/>
      <color theme="1"/>
      <name val="Arial"/>
      <family val="2"/>
    </font>
    <font>
      <b/>
      <sz val="14"/>
      <name val="Arial"/>
      <family val="2"/>
    </font>
    <font>
      <b/>
      <sz val="12"/>
      <name val="Arial"/>
      <family val="2"/>
    </font>
    <font>
      <b/>
      <sz val="12"/>
      <color theme="1"/>
      <name val="Arial"/>
      <family val="2"/>
    </font>
    <font>
      <sz val="16"/>
      <color theme="1"/>
      <name val="Arial"/>
      <family val="2"/>
    </font>
    <font>
      <b/>
      <sz val="11"/>
      <name val="Arial"/>
      <family val="2"/>
    </font>
    <font>
      <sz val="11"/>
      <name val="Arial"/>
      <family val="2"/>
    </font>
    <font>
      <b/>
      <sz val="10"/>
      <name val="Arial"/>
      <family val="2"/>
    </font>
    <font>
      <sz val="10"/>
      <color theme="1"/>
      <name val="Arial"/>
      <family val="2"/>
    </font>
    <font>
      <b/>
      <sz val="10"/>
      <color theme="1"/>
      <name val="Calibri"/>
      <family val="2"/>
      <scheme val="minor"/>
    </font>
    <font>
      <b/>
      <sz val="12"/>
      <color theme="1"/>
      <name val="Calibri"/>
      <family val="2"/>
      <scheme val="minor"/>
    </font>
    <font>
      <b/>
      <sz val="14"/>
      <color theme="1"/>
      <name val="Calibri"/>
      <family val="2"/>
      <scheme val="minor"/>
    </font>
    <font>
      <b/>
      <sz val="20"/>
      <color theme="1"/>
      <name val="Arial"/>
      <family val="2"/>
    </font>
    <font>
      <sz val="12"/>
      <color theme="1"/>
      <name val="Calibri"/>
      <family val="2"/>
      <scheme val="minor"/>
    </font>
    <font>
      <sz val="12"/>
      <name val="Arial"/>
      <family val="2"/>
    </font>
    <font>
      <b/>
      <sz val="14"/>
      <color theme="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59999389629810485"/>
        <bgColor indexed="64"/>
      </patternFill>
    </fill>
  </fills>
  <borders count="6">
    <border>
      <left/>
      <right/>
      <top/>
      <bottom/>
      <diagonal/>
    </border>
    <border>
      <left/>
      <right/>
      <top style="medium">
        <color auto="1"/>
      </top>
      <bottom style="medium">
        <color auto="1"/>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
      <left/>
      <right/>
      <top style="thin">
        <color auto="1"/>
      </top>
      <bottom/>
      <diagonal/>
    </border>
  </borders>
  <cellStyleXfs count="1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9">
    <xf numFmtId="0" fontId="0" fillId="0" borderId="0" xfId="0"/>
    <xf numFmtId="0" fontId="0" fillId="0" borderId="0" xfId="0" applyAlignment="1">
      <alignment vertical="center"/>
    </xf>
    <xf numFmtId="0" fontId="3" fillId="0" borderId="0" xfId="0" applyFont="1"/>
    <xf numFmtId="0" fontId="5" fillId="0" borderId="0" xfId="0" applyFont="1"/>
    <xf numFmtId="0" fontId="5" fillId="0" borderId="0" xfId="0" applyFont="1" applyAlignment="1">
      <alignment vertical="center"/>
    </xf>
    <xf numFmtId="0" fontId="5" fillId="0" borderId="0" xfId="0" applyFont="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center"/>
    </xf>
    <xf numFmtId="0" fontId="6" fillId="0" borderId="1" xfId="0" applyFont="1" applyBorder="1" applyAlignment="1">
      <alignment horizontal="center" vertical="center" wrapText="1"/>
    </xf>
    <xf numFmtId="3" fontId="5" fillId="0" borderId="0" xfId="0" applyNumberFormat="1" applyFont="1" applyAlignment="1">
      <alignment horizontal="center" vertical="center"/>
    </xf>
    <xf numFmtId="0" fontId="3" fillId="0" borderId="0" xfId="0" applyFont="1" applyAlignment="1">
      <alignment vertical="center"/>
    </xf>
    <xf numFmtId="0" fontId="1" fillId="0" borderId="0" xfId="1"/>
    <xf numFmtId="0" fontId="6" fillId="0" borderId="0" xfId="1" applyFont="1"/>
    <xf numFmtId="0" fontId="6" fillId="0" borderId="0" xfId="1" applyFont="1" applyAlignment="1">
      <alignment vertical="center" wrapText="1"/>
    </xf>
    <xf numFmtId="3" fontId="5" fillId="0" borderId="1" xfId="0" applyNumberFormat="1" applyFont="1" applyBorder="1" applyAlignment="1">
      <alignment horizontal="center" vertical="center"/>
    </xf>
    <xf numFmtId="0" fontId="5" fillId="0" borderId="0" xfId="0" applyFont="1" applyAlignment="1">
      <alignment horizontal="right" vertical="center" readingOrder="2"/>
    </xf>
    <xf numFmtId="0" fontId="5" fillId="0" borderId="0" xfId="0" applyFont="1" applyAlignment="1">
      <alignment horizontal="right" vertical="center"/>
    </xf>
    <xf numFmtId="0" fontId="5" fillId="0" borderId="1" xfId="0" applyFont="1" applyBorder="1" applyAlignment="1">
      <alignment horizontal="right" vertical="center"/>
    </xf>
    <xf numFmtId="0" fontId="5" fillId="0" borderId="0" xfId="0" applyFont="1" applyAlignment="1">
      <alignment horizontal="left" vertical="center"/>
    </xf>
    <xf numFmtId="0" fontId="5" fillId="0" borderId="1" xfId="0" applyFont="1" applyBorder="1" applyAlignment="1">
      <alignment horizontal="left" vertical="center"/>
    </xf>
    <xf numFmtId="0" fontId="3" fillId="0" borderId="0" xfId="0" applyFont="1" applyAlignment="1">
      <alignment vertical="center" readingOrder="2"/>
    </xf>
    <xf numFmtId="0" fontId="5" fillId="0" borderId="0" xfId="0" applyFont="1" applyBorder="1" applyAlignment="1">
      <alignment horizontal="left" vertical="center"/>
    </xf>
    <xf numFmtId="0" fontId="3" fillId="0" borderId="0" xfId="0" applyFont="1" applyAlignment="1">
      <alignment horizontal="right" vertical="center" readingOrder="2"/>
    </xf>
    <xf numFmtId="0" fontId="0" fillId="0" borderId="0" xfId="0" applyAlignment="1">
      <alignment horizontal="right"/>
    </xf>
    <xf numFmtId="164" fontId="5" fillId="0" borderId="0" xfId="0" applyNumberFormat="1" applyFont="1" applyAlignment="1">
      <alignment horizontal="center" vertical="center"/>
    </xf>
    <xf numFmtId="164" fontId="5" fillId="0" borderId="1" xfId="0" applyNumberFormat="1" applyFont="1" applyBorder="1" applyAlignment="1">
      <alignment horizontal="center" vertical="center"/>
    </xf>
    <xf numFmtId="0" fontId="6" fillId="0" borderId="0" xfId="2" applyFont="1" applyBorder="1" applyAlignment="1">
      <alignment horizontal="right" vertical="center" wrapText="1"/>
    </xf>
    <xf numFmtId="0" fontId="11" fillId="0" borderId="0" xfId="2" applyFont="1"/>
    <xf numFmtId="0" fontId="6" fillId="0" borderId="0" xfId="2" applyFont="1" applyAlignment="1">
      <alignment horizontal="left" vertical="center" wrapText="1"/>
    </xf>
    <xf numFmtId="0" fontId="11" fillId="0" borderId="0" xfId="2" applyFont="1" applyAlignment="1">
      <alignment horizontal="center" vertical="center" wrapText="1"/>
    </xf>
    <xf numFmtId="0" fontId="6" fillId="0" borderId="4" xfId="2" applyFont="1" applyBorder="1" applyAlignment="1">
      <alignment horizontal="right" vertical="center" wrapText="1"/>
    </xf>
    <xf numFmtId="0" fontId="6" fillId="0" borderId="4" xfId="2" applyFont="1" applyBorder="1" applyAlignment="1">
      <alignment horizontal="left" vertical="center" wrapText="1"/>
    </xf>
    <xf numFmtId="0" fontId="3" fillId="0" borderId="0" xfId="0" applyFont="1" applyAlignment="1">
      <alignment horizontal="right" vertical="center"/>
    </xf>
    <xf numFmtId="0" fontId="5" fillId="0" borderId="4" xfId="0" applyFont="1" applyBorder="1" applyAlignment="1">
      <alignment horizontal="right" vertical="center"/>
    </xf>
    <xf numFmtId="3" fontId="5" fillId="0" borderId="4" xfId="0" applyNumberFormat="1" applyFont="1" applyBorder="1" applyAlignment="1">
      <alignment horizontal="center" vertical="center"/>
    </xf>
    <xf numFmtId="0" fontId="6" fillId="0" borderId="4" xfId="2" applyFont="1" applyBorder="1" applyAlignment="1">
      <alignment horizontal="center" vertical="center" wrapText="1"/>
    </xf>
    <xf numFmtId="0" fontId="6" fillId="0" borderId="1" xfId="0" applyFont="1" applyBorder="1" applyAlignment="1">
      <alignment horizontal="center" vertical="center"/>
    </xf>
    <xf numFmtId="0" fontId="0" fillId="0" borderId="0" xfId="0" applyAlignment="1">
      <alignment wrapText="1"/>
    </xf>
    <xf numFmtId="0" fontId="6" fillId="0" borderId="0" xfId="2" applyFont="1" applyBorder="1" applyAlignment="1">
      <alignment vertical="center" wrapText="1"/>
    </xf>
    <xf numFmtId="0" fontId="5" fillId="0" borderId="1" xfId="0" applyFont="1" applyBorder="1" applyAlignment="1">
      <alignment horizontal="center" vertical="center"/>
    </xf>
    <xf numFmtId="3" fontId="5" fillId="0" borderId="0" xfId="0" applyNumberFormat="1" applyFont="1" applyAlignment="1">
      <alignment vertical="center"/>
    </xf>
    <xf numFmtId="3" fontId="5" fillId="0" borderId="0" xfId="0" applyNumberFormat="1" applyFont="1" applyBorder="1" applyAlignment="1">
      <alignment horizontal="center" vertical="center"/>
    </xf>
    <xf numFmtId="0" fontId="3" fillId="0" borderId="0" xfId="0" applyFont="1" applyBorder="1" applyAlignment="1">
      <alignment horizontal="right" vertical="center" readingOrder="2"/>
    </xf>
    <xf numFmtId="3" fontId="3" fillId="0" borderId="0" xfId="0" applyNumberFormat="1" applyFont="1" applyBorder="1" applyAlignment="1">
      <alignment horizontal="left" vertical="center"/>
    </xf>
    <xf numFmtId="0" fontId="3" fillId="0" borderId="0" xfId="0" applyFont="1" applyBorder="1" applyAlignment="1">
      <alignment vertical="center"/>
    </xf>
    <xf numFmtId="3" fontId="3" fillId="0" borderId="0" xfId="0" applyNumberFormat="1" applyFont="1" applyBorder="1" applyAlignment="1">
      <alignment horizontal="center" vertical="center"/>
    </xf>
    <xf numFmtId="0" fontId="5" fillId="0" borderId="4" xfId="0" applyFont="1" applyBorder="1" applyAlignment="1">
      <alignment vertical="center"/>
    </xf>
    <xf numFmtId="0" fontId="12" fillId="0" borderId="2" xfId="0" applyFont="1" applyBorder="1" applyAlignment="1">
      <alignment horizontal="right" vertical="center" wrapText="1"/>
    </xf>
    <xf numFmtId="0" fontId="13" fillId="0" borderId="0" xfId="0" applyFont="1"/>
    <xf numFmtId="0" fontId="12" fillId="0" borderId="2" xfId="0" applyFont="1" applyBorder="1" applyAlignment="1">
      <alignment horizontal="right" vertical="center" wrapText="1" readingOrder="2"/>
    </xf>
    <xf numFmtId="0" fontId="2" fillId="0" borderId="0" xfId="2" applyFont="1" applyFill="1" applyBorder="1" applyAlignment="1">
      <alignment vertical="center" wrapText="1"/>
    </xf>
    <xf numFmtId="0" fontId="12" fillId="0" borderId="2" xfId="2" applyFont="1" applyBorder="1" applyAlignment="1">
      <alignment horizontal="left" vertical="center" readingOrder="2"/>
    </xf>
    <xf numFmtId="0" fontId="12" fillId="0" borderId="0" xfId="0" applyFont="1" applyBorder="1" applyAlignment="1">
      <alignment horizontal="right" vertical="center" wrapText="1"/>
    </xf>
    <xf numFmtId="3" fontId="5" fillId="0" borderId="0" xfId="0" applyNumberFormat="1" applyFont="1" applyAlignment="1">
      <alignment horizontal="center" vertical="center" readingOrder="2"/>
    </xf>
    <xf numFmtId="3" fontId="5" fillId="0" borderId="1" xfId="0" applyNumberFormat="1" applyFont="1" applyBorder="1" applyAlignment="1">
      <alignment horizontal="center" vertical="center" wrapText="1" readingOrder="2"/>
    </xf>
    <xf numFmtId="165" fontId="5" fillId="0" borderId="0" xfId="0" applyNumberFormat="1" applyFont="1" applyAlignment="1">
      <alignment horizontal="center" vertical="center"/>
    </xf>
    <xf numFmtId="165"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vertical="center"/>
    </xf>
    <xf numFmtId="164" fontId="5" fillId="0" borderId="4" xfId="0" applyNumberFormat="1" applyFont="1" applyBorder="1" applyAlignment="1">
      <alignment horizontal="center" vertical="center"/>
    </xf>
    <xf numFmtId="0" fontId="0" fillId="0" borderId="0" xfId="0" applyAlignment="1">
      <alignment vertical="center" wrapText="1"/>
    </xf>
    <xf numFmtId="49" fontId="6" fillId="0" borderId="1" xfId="0" applyNumberFormat="1" applyFont="1" applyBorder="1" applyAlignment="1">
      <alignment horizontal="center" vertical="center" wrapText="1" readingOrder="2"/>
    </xf>
    <xf numFmtId="0" fontId="15" fillId="0" borderId="0" xfId="0" applyFont="1"/>
    <xf numFmtId="0" fontId="16" fillId="0" borderId="0" xfId="0" applyFont="1"/>
    <xf numFmtId="0" fontId="0" fillId="0" borderId="0" xfId="0" applyAlignment="1">
      <alignment horizontal="center" vertical="center" wrapText="1"/>
    </xf>
    <xf numFmtId="3" fontId="5" fillId="0" borderId="4" xfId="0" applyNumberFormat="1" applyFont="1" applyBorder="1" applyAlignment="1">
      <alignment horizontal="center" vertical="center" readingOrder="1"/>
    </xf>
    <xf numFmtId="0" fontId="18" fillId="0" borderId="0" xfId="0" applyFont="1"/>
    <xf numFmtId="0" fontId="7" fillId="0" borderId="0" xfId="2" applyFont="1" applyBorder="1" applyAlignment="1">
      <alignment horizontal="right" vertical="center" wrapText="1" readingOrder="2"/>
    </xf>
    <xf numFmtId="0" fontId="7" fillId="0" borderId="0" xfId="2" applyFont="1" applyBorder="1" applyAlignment="1">
      <alignment horizontal="left" vertical="center" wrapText="1"/>
    </xf>
    <xf numFmtId="0" fontId="7" fillId="2" borderId="0" xfId="2" applyFont="1" applyFill="1" applyBorder="1" applyAlignment="1">
      <alignment horizontal="right" vertical="center" wrapText="1" readingOrder="2"/>
    </xf>
    <xf numFmtId="0" fontId="19" fillId="0" borderId="0" xfId="2" applyFont="1"/>
    <xf numFmtId="0" fontId="20" fillId="0" borderId="0" xfId="0" applyFont="1" applyAlignment="1">
      <alignment vertical="center"/>
    </xf>
    <xf numFmtId="0" fontId="20" fillId="0" borderId="0" xfId="0" applyFont="1" applyAlignment="1">
      <alignment horizontal="center" vertical="center"/>
    </xf>
    <xf numFmtId="164" fontId="20" fillId="0" borderId="0" xfId="0" applyNumberFormat="1" applyFont="1" applyAlignment="1">
      <alignment horizontal="center" vertical="center"/>
    </xf>
    <xf numFmtId="3" fontId="20" fillId="0" borderId="0" xfId="0" applyNumberFormat="1" applyFont="1" applyAlignment="1">
      <alignment horizontal="center" vertical="center"/>
    </xf>
    <xf numFmtId="0" fontId="10" fillId="3" borderId="0" xfId="2" applyFont="1" applyFill="1" applyBorder="1" applyAlignment="1">
      <alignment horizontal="right" vertical="center" wrapText="1" readingOrder="1"/>
    </xf>
    <xf numFmtId="164" fontId="0" fillId="0" borderId="0" xfId="0" applyNumberFormat="1" applyAlignment="1">
      <alignment vertical="center"/>
    </xf>
    <xf numFmtId="0" fontId="6" fillId="4" borderId="4" xfId="2" applyFont="1" applyFill="1" applyBorder="1" applyAlignment="1">
      <alignment horizontal="center" vertical="center" wrapText="1"/>
    </xf>
    <xf numFmtId="0" fontId="6" fillId="4" borderId="1" xfId="0" applyFont="1" applyFill="1" applyBorder="1" applyAlignment="1">
      <alignment vertical="center" wrapText="1"/>
    </xf>
    <xf numFmtId="0" fontId="6" fillId="4" borderId="1" xfId="0" applyFont="1" applyFill="1" applyBorder="1" applyAlignment="1">
      <alignment horizontal="center" vertical="center" wrapText="1" readingOrder="2"/>
    </xf>
    <xf numFmtId="0" fontId="6"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0" xfId="0" applyFont="1" applyFill="1" applyBorder="1" applyAlignment="1">
      <alignment horizontal="center" vertical="center"/>
    </xf>
    <xf numFmtId="0" fontId="5" fillId="4" borderId="0" xfId="0" applyFont="1" applyFill="1" applyBorder="1" applyAlignment="1">
      <alignment horizontal="center" vertical="center" readingOrder="2"/>
    </xf>
    <xf numFmtId="0" fontId="5" fillId="4" borderId="4" xfId="0" applyFont="1" applyFill="1" applyBorder="1" applyAlignment="1">
      <alignment horizontal="center" vertical="center"/>
    </xf>
    <xf numFmtId="0" fontId="6" fillId="4" borderId="1" xfId="0" applyFont="1" applyFill="1" applyBorder="1" applyAlignment="1">
      <alignment horizontal="right" vertical="center" readingOrder="2"/>
    </xf>
    <xf numFmtId="0" fontId="6" fillId="4" borderId="1" xfId="0" applyFont="1" applyFill="1" applyBorder="1" applyAlignment="1">
      <alignment vertical="center"/>
    </xf>
    <xf numFmtId="0" fontId="6" fillId="4" borderId="1" xfId="2" applyFont="1" applyFill="1" applyBorder="1" applyAlignment="1">
      <alignment horizontal="right" vertical="center" wrapText="1"/>
    </xf>
    <xf numFmtId="0" fontId="6" fillId="4" borderId="1" xfId="2" applyFont="1" applyFill="1" applyBorder="1" applyAlignment="1">
      <alignment horizontal="center" vertical="center" wrapText="1"/>
    </xf>
    <xf numFmtId="0" fontId="6" fillId="4" borderId="1" xfId="2" applyFont="1" applyFill="1" applyBorder="1" applyAlignment="1">
      <alignment horizontal="left" vertical="center" wrapText="1"/>
    </xf>
    <xf numFmtId="0" fontId="6" fillId="4" borderId="4" xfId="2" applyFont="1" applyFill="1" applyBorder="1" applyAlignment="1">
      <alignment horizontal="right" vertical="center" wrapText="1"/>
    </xf>
    <xf numFmtId="0" fontId="6" fillId="4" borderId="4" xfId="2" applyFont="1" applyFill="1" applyBorder="1" applyAlignment="1">
      <alignment horizontal="center" vertical="center" wrapText="1" readingOrder="2"/>
    </xf>
    <xf numFmtId="0" fontId="6" fillId="4" borderId="4" xfId="2" applyFont="1" applyFill="1" applyBorder="1" applyAlignment="1">
      <alignment horizontal="left" vertical="center" wrapText="1"/>
    </xf>
    <xf numFmtId="3" fontId="3" fillId="0" borderId="0" xfId="0" applyNumberFormat="1" applyFont="1" applyAlignment="1">
      <alignment vertical="center"/>
    </xf>
    <xf numFmtId="0" fontId="3" fillId="0" borderId="0" xfId="0" applyFont="1" applyAlignment="1">
      <alignment horizontal="right" vertical="center" readingOrder="2"/>
    </xf>
    <xf numFmtId="0" fontId="3" fillId="0" borderId="0" xfId="0" applyFont="1" applyAlignment="1">
      <alignment horizontal="left" vertical="center"/>
    </xf>
    <xf numFmtId="0" fontId="20" fillId="0" borderId="0" xfId="0" applyFont="1" applyAlignment="1">
      <alignment horizontal="right" vertical="center"/>
    </xf>
    <xf numFmtId="0" fontId="3" fillId="0" borderId="0" xfId="0" applyFont="1" applyAlignment="1">
      <alignment horizontal="right" vertical="center" readingOrder="2"/>
    </xf>
    <xf numFmtId="0" fontId="3" fillId="0" borderId="0" xfId="0" applyFont="1" applyAlignment="1">
      <alignment vertical="center" readingOrder="1"/>
    </xf>
    <xf numFmtId="0" fontId="6" fillId="4" borderId="1" xfId="0" applyFont="1" applyFill="1" applyBorder="1" applyAlignment="1">
      <alignment horizontal="righ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right" vertical="center" wrapText="1" readingOrder="2"/>
    </xf>
    <xf numFmtId="0" fontId="3" fillId="0" borderId="0" xfId="0" applyFont="1" applyAlignment="1">
      <alignment horizontal="left" vertical="center" wrapText="1"/>
    </xf>
    <xf numFmtId="0" fontId="3" fillId="0" borderId="0" xfId="0" applyFont="1" applyAlignment="1">
      <alignment horizontal="right" vertical="center" readingOrder="2"/>
    </xf>
    <xf numFmtId="0" fontId="3" fillId="0" borderId="0" xfId="0" applyFont="1" applyAlignment="1">
      <alignment horizontal="left" vertical="center"/>
    </xf>
    <xf numFmtId="0" fontId="5" fillId="4" borderId="2" xfId="0" applyFont="1" applyFill="1" applyBorder="1" applyAlignment="1">
      <alignment horizontal="center" vertical="center" readingOrder="2"/>
    </xf>
    <xf numFmtId="0" fontId="5" fillId="4" borderId="4" xfId="0" applyFont="1" applyFill="1" applyBorder="1" applyAlignment="1">
      <alignment horizontal="center" vertical="center" readingOrder="2"/>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 xfId="0" applyFont="1" applyFill="1" applyBorder="1" applyAlignment="1">
      <alignment horizontal="center" vertical="center" wrapText="1" readingOrder="2"/>
    </xf>
    <xf numFmtId="0" fontId="5" fillId="4" borderId="0" xfId="0" applyFont="1" applyFill="1" applyBorder="1" applyAlignment="1">
      <alignment horizontal="center" vertical="center" wrapText="1" readingOrder="2"/>
    </xf>
    <xf numFmtId="0" fontId="5" fillId="4" borderId="4" xfId="0" applyFont="1" applyFill="1" applyBorder="1" applyAlignment="1">
      <alignment horizontal="center" vertical="center" wrapText="1" readingOrder="2"/>
    </xf>
    <xf numFmtId="0" fontId="5" fillId="4" borderId="2"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4" xfId="0" applyFont="1" applyFill="1" applyBorder="1" applyAlignment="1">
      <alignment horizontal="center" vertical="center"/>
    </xf>
    <xf numFmtId="0" fontId="17" fillId="0" borderId="0" xfId="0" applyFont="1" applyAlignment="1">
      <alignment horizontal="center" vertical="center"/>
    </xf>
    <xf numFmtId="0" fontId="5" fillId="4" borderId="0"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xf>
    <xf numFmtId="0" fontId="7" fillId="0" borderId="0" xfId="2" applyFont="1" applyBorder="1" applyAlignment="1">
      <alignment horizontal="right" vertical="center" wrapText="1"/>
    </xf>
    <xf numFmtId="0" fontId="8" fillId="0" borderId="0" xfId="0" applyFont="1" applyAlignment="1">
      <alignment horizontal="right" vertical="center" readingOrder="2"/>
    </xf>
    <xf numFmtId="0" fontId="7" fillId="0" borderId="0" xfId="2" applyFont="1" applyBorder="1" applyAlignment="1">
      <alignment horizontal="right" vertical="center" wrapText="1" readingOrder="2"/>
    </xf>
    <xf numFmtId="0" fontId="8" fillId="0" borderId="0" xfId="2" applyFont="1" applyBorder="1" applyAlignment="1">
      <alignment horizontal="left" vertical="center" wrapText="1"/>
    </xf>
    <xf numFmtId="0" fontId="7" fillId="0" borderId="0" xfId="2" applyFont="1" applyBorder="1" applyAlignment="1">
      <alignment horizontal="left" vertical="center" wrapText="1"/>
    </xf>
    <xf numFmtId="0" fontId="7" fillId="2" borderId="0" xfId="2" applyFont="1" applyFill="1" applyBorder="1" applyAlignment="1">
      <alignment horizontal="right" vertical="center" wrapText="1" readingOrder="2"/>
    </xf>
    <xf numFmtId="0" fontId="7" fillId="2" borderId="0" xfId="2" applyFont="1" applyFill="1" applyBorder="1" applyAlignment="1">
      <alignment horizontal="left" vertical="center" wrapText="1" readingOrder="1"/>
    </xf>
    <xf numFmtId="0" fontId="7" fillId="0" borderId="0" xfId="2" applyFont="1" applyAlignment="1">
      <alignment horizontal="left" vertical="center" wrapText="1"/>
    </xf>
    <xf numFmtId="0" fontId="8" fillId="0" borderId="2" xfId="0" applyFont="1" applyBorder="1" applyAlignment="1">
      <alignment horizontal="left" vertical="center"/>
    </xf>
    <xf numFmtId="0" fontId="2" fillId="0" borderId="0" xfId="2" applyFont="1" applyFill="1" applyBorder="1" applyAlignment="1">
      <alignment horizontal="center" vertical="center" wrapText="1"/>
    </xf>
    <xf numFmtId="0" fontId="10" fillId="3" borderId="0" xfId="2" applyFont="1" applyFill="1" applyBorder="1" applyAlignment="1">
      <alignment horizontal="right" vertical="center" wrapText="1" readingOrder="1"/>
    </xf>
    <xf numFmtId="0" fontId="10" fillId="0" borderId="0" xfId="2" applyFont="1" applyBorder="1" applyAlignment="1">
      <alignment horizontal="left" vertical="center" wrapText="1"/>
    </xf>
    <xf numFmtId="0" fontId="10" fillId="0" borderId="0" xfId="2" applyFont="1" applyBorder="1" applyAlignment="1">
      <alignment horizontal="right" vertical="center" wrapText="1"/>
    </xf>
    <xf numFmtId="0" fontId="2" fillId="2" borderId="0" xfId="2" applyFont="1" applyFill="1" applyBorder="1" applyAlignment="1">
      <alignment horizontal="center" vertical="center" wrapText="1"/>
    </xf>
    <xf numFmtId="0" fontId="6" fillId="0" borderId="0" xfId="2" applyFont="1" applyBorder="1" applyAlignment="1">
      <alignment horizontal="right" vertical="center" wrapText="1"/>
    </xf>
    <xf numFmtId="0" fontId="6" fillId="4" borderId="2" xfId="2" applyFont="1" applyFill="1" applyBorder="1" applyAlignment="1">
      <alignment horizontal="center" vertical="center" wrapText="1"/>
    </xf>
    <xf numFmtId="0" fontId="6" fillId="4" borderId="4" xfId="2" applyFont="1" applyFill="1" applyBorder="1" applyAlignment="1">
      <alignment horizontal="center" vertical="center" wrapText="1"/>
    </xf>
    <xf numFmtId="0" fontId="6" fillId="4" borderId="2" xfId="2" applyFont="1" applyFill="1" applyBorder="1" applyAlignment="1">
      <alignment horizontal="center" vertical="center" wrapText="1" readingOrder="1"/>
    </xf>
    <xf numFmtId="0" fontId="6" fillId="4" borderId="4" xfId="2" applyFont="1" applyFill="1" applyBorder="1" applyAlignment="1">
      <alignment horizontal="center" vertical="center" wrapText="1" readingOrder="1"/>
    </xf>
    <xf numFmtId="0" fontId="10" fillId="0" borderId="0" xfId="2" applyFont="1" applyAlignment="1">
      <alignment horizontal="left" vertical="center" wrapText="1"/>
    </xf>
    <xf numFmtId="0" fontId="2" fillId="0" borderId="0" xfId="2" applyFont="1" applyBorder="1" applyAlignment="1">
      <alignment horizontal="center" vertical="center" wrapText="1"/>
    </xf>
    <xf numFmtId="0" fontId="3" fillId="0" borderId="0" xfId="0" applyFont="1" applyAlignment="1">
      <alignment horizontal="left" vertical="center" wrapText="1" readingOrder="1"/>
    </xf>
    <xf numFmtId="0" fontId="9" fillId="0" borderId="0" xfId="0" applyFont="1" applyAlignment="1"/>
    <xf numFmtId="0" fontId="6" fillId="4" borderId="3" xfId="2" applyFont="1" applyFill="1" applyBorder="1" applyAlignment="1">
      <alignment horizontal="center" vertical="center" wrapText="1"/>
    </xf>
    <xf numFmtId="0" fontId="6" fillId="0" borderId="0" xfId="2" applyFont="1" applyAlignment="1">
      <alignment horizontal="left" vertical="center" wrapText="1"/>
    </xf>
    <xf numFmtId="0" fontId="10" fillId="0" borderId="2" xfId="2" applyFont="1" applyBorder="1" applyAlignment="1">
      <alignment horizontal="left" vertical="center" wrapText="1"/>
    </xf>
    <xf numFmtId="0" fontId="6" fillId="4" borderId="2" xfId="2" applyFont="1" applyFill="1" applyBorder="1" applyAlignment="1">
      <alignment horizontal="right" vertical="center" wrapText="1" readingOrder="1"/>
    </xf>
    <xf numFmtId="0" fontId="6" fillId="4" borderId="4" xfId="2" applyFont="1" applyFill="1" applyBorder="1" applyAlignment="1">
      <alignment horizontal="right" vertical="center" wrapText="1" readingOrder="1"/>
    </xf>
    <xf numFmtId="0" fontId="10" fillId="3" borderId="0" xfId="2" applyFont="1" applyFill="1" applyBorder="1" applyAlignment="1">
      <alignment horizontal="left" vertical="center" wrapText="1" readingOrder="1"/>
    </xf>
    <xf numFmtId="0" fontId="10" fillId="3" borderId="2" xfId="2" applyFont="1" applyFill="1" applyBorder="1" applyAlignment="1">
      <alignment horizontal="right" vertical="center" wrapText="1" readingOrder="2"/>
    </xf>
    <xf numFmtId="0" fontId="10" fillId="3" borderId="2" xfId="2" applyFont="1" applyFill="1" applyBorder="1" applyAlignment="1">
      <alignment horizontal="left" vertical="center" wrapText="1" readingOrder="1"/>
    </xf>
    <xf numFmtId="0" fontId="10" fillId="3" borderId="0" xfId="2" applyFont="1" applyFill="1" applyBorder="1" applyAlignment="1">
      <alignment horizontal="right" vertical="center" wrapText="1" readingOrder="2"/>
    </xf>
    <xf numFmtId="0" fontId="12" fillId="2" borderId="0" xfId="2" applyFont="1" applyFill="1" applyBorder="1" applyAlignment="1">
      <alignment horizontal="right" vertical="center" wrapText="1" readingOrder="2"/>
    </xf>
    <xf numFmtId="0" fontId="12" fillId="2" borderId="0" xfId="2" applyFont="1" applyFill="1" applyBorder="1" applyAlignment="1">
      <alignment horizontal="left" vertical="center" wrapText="1" readingOrder="1"/>
    </xf>
    <xf numFmtId="0" fontId="12" fillId="0" borderId="2" xfId="0" applyFont="1" applyBorder="1" applyAlignment="1">
      <alignment horizontal="right" vertical="center" wrapText="1" readingOrder="2"/>
    </xf>
    <xf numFmtId="0" fontId="12" fillId="0" borderId="2" xfId="0" applyFont="1" applyBorder="1" applyAlignment="1">
      <alignment horizontal="left" vertical="center"/>
    </xf>
    <xf numFmtId="0" fontId="12" fillId="2" borderId="0" xfId="2" applyFont="1" applyFill="1" applyBorder="1" applyAlignment="1">
      <alignment horizontal="right" vertical="top" wrapText="1" readingOrder="2"/>
    </xf>
    <xf numFmtId="0" fontId="12" fillId="0" borderId="0" xfId="0" applyFont="1" applyBorder="1" applyAlignment="1">
      <alignment horizontal="right" vertical="center" wrapText="1"/>
    </xf>
    <xf numFmtId="0" fontId="12" fillId="0" borderId="0" xfId="0" applyFont="1" applyBorder="1" applyAlignment="1">
      <alignment horizontal="left" vertical="center" wrapText="1"/>
    </xf>
    <xf numFmtId="0" fontId="12" fillId="3" borderId="0" xfId="2" applyFont="1" applyFill="1" applyBorder="1" applyAlignment="1">
      <alignment horizontal="right" vertical="center" wrapText="1" readingOrder="1"/>
    </xf>
    <xf numFmtId="0" fontId="12" fillId="0" borderId="2" xfId="0" applyFont="1" applyBorder="1" applyAlignment="1">
      <alignment horizontal="left" vertical="center" wrapText="1"/>
    </xf>
    <xf numFmtId="0" fontId="13" fillId="0" borderId="0" xfId="0" applyFont="1" applyAlignment="1">
      <alignment horizontal="right" vertical="center" wrapText="1"/>
    </xf>
    <xf numFmtId="0" fontId="12" fillId="3" borderId="0" xfId="2" applyFont="1" applyFill="1" applyBorder="1" applyAlignment="1">
      <alignment horizontal="right" vertical="center" wrapText="1" readingOrder="2"/>
    </xf>
    <xf numFmtId="0" fontId="12" fillId="0" borderId="0" xfId="2" applyFont="1" applyBorder="1" applyAlignment="1">
      <alignment horizontal="left" vertical="center" wrapText="1" readingOrder="1"/>
    </xf>
    <xf numFmtId="0" fontId="14" fillId="0" borderId="0" xfId="0" applyFont="1" applyAlignment="1">
      <alignment horizontal="left" vertical="center" wrapText="1" readingOrder="1"/>
    </xf>
  </cellXfs>
  <cellStyles count="10">
    <cellStyle name="Normal" xfId="0" builtinId="0"/>
    <cellStyle name="Normal 2" xfId="2"/>
    <cellStyle name="Normal 2 2" xfId="3"/>
    <cellStyle name="Normal 2 4" xfId="4"/>
    <cellStyle name="Normal 2 5" xfId="5"/>
    <cellStyle name="Normal 2 8" xfId="6"/>
    <cellStyle name="Normal 3" xfId="1"/>
    <cellStyle name="Normal 5" xfId="7"/>
    <cellStyle name="Normal 6" xfId="8"/>
    <cellStyle name="Normal 9" xfId="9"/>
  </cellStyles>
  <dxfs count="233">
    <dxf>
      <font>
        <b/>
        <strike val="0"/>
        <outline val="0"/>
        <shadow val="0"/>
        <u val="none"/>
        <vertAlign val="baseline"/>
        <sz val="14"/>
        <color theme="1"/>
        <name val="Arial"/>
        <scheme val="none"/>
      </font>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2"/>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2"/>
    </dxf>
    <dxf>
      <font>
        <b/>
        <strike val="0"/>
        <outline val="0"/>
        <shadow val="0"/>
        <u val="none"/>
        <vertAlign val="baseline"/>
        <sz val="14"/>
        <color theme="1"/>
        <name val="Arial"/>
        <scheme val="none"/>
      </font>
    </dxf>
    <dxf>
      <font>
        <b/>
        <strike val="0"/>
        <outline val="0"/>
        <shadow val="0"/>
        <u val="none"/>
        <vertAlign val="baseline"/>
        <sz val="14"/>
        <color rgb="FF000000"/>
        <name val="Arial"/>
        <scheme val="none"/>
      </font>
    </dxf>
    <dxf>
      <border>
        <bottom style="medium">
          <color auto="1"/>
        </bottom>
      </border>
    </dxf>
    <dxf>
      <font>
        <b/>
        <strike val="0"/>
        <outline val="0"/>
        <shadow val="0"/>
        <u val="none"/>
        <vertAlign val="baseline"/>
        <sz val="14"/>
        <color auto="1"/>
        <name val="Arial"/>
        <scheme val="none"/>
      </font>
      <fill>
        <patternFill patternType="solid">
          <fgColor indexed="64"/>
          <bgColor theme="3" tint="0.59999389629810485"/>
        </patternFill>
      </fill>
      <alignment horizontal="general" vertical="center" textRotation="0" indent="0" justifyLastLine="0" shrinkToFit="0" readingOrder="0"/>
    </dxf>
    <dxf>
      <font>
        <b/>
        <strike val="0"/>
        <outline val="0"/>
        <shadow val="0"/>
        <u val="none"/>
        <vertAlign val="baseline"/>
        <sz val="14"/>
        <color theme="1"/>
        <name val="Arial"/>
        <scheme val="none"/>
      </font>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rgb="FF000000"/>
        <name val="Arial"/>
        <scheme val="none"/>
      </font>
    </dxf>
    <dxf>
      <border>
        <bottom style="medium">
          <color auto="1"/>
        </bottom>
      </border>
    </dxf>
    <dxf>
      <font>
        <b/>
        <strike val="0"/>
        <outline val="0"/>
        <shadow val="0"/>
        <u val="none"/>
        <vertAlign val="baseline"/>
        <sz val="14"/>
        <color auto="1"/>
        <name val="Arial"/>
        <scheme val="none"/>
      </font>
      <fill>
        <patternFill patternType="solid">
          <fgColor indexed="64"/>
          <bgColor theme="3" tint="0.59999389629810485"/>
        </patternFill>
      </fill>
      <alignment horizontal="general" vertical="center" textRotation="0" indent="0" justifyLastLine="0" shrinkToFit="0" readingOrder="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rgb="FF000000"/>
        <name val="Arial"/>
        <scheme val="none"/>
      </font>
    </dxf>
    <dxf>
      <border>
        <bottom style="medium">
          <color auto="1"/>
        </bottom>
      </border>
    </dxf>
    <dxf>
      <font>
        <b/>
        <strike val="0"/>
        <outline val="0"/>
        <shadow val="0"/>
        <u val="none"/>
        <vertAlign val="baseline"/>
        <sz val="14"/>
        <color auto="1"/>
        <name val="Arial"/>
        <scheme val="none"/>
      </font>
      <fill>
        <patternFill patternType="solid">
          <fgColor indexed="64"/>
          <bgColor theme="3" tint="0.59999389629810485"/>
        </patternFill>
      </fill>
      <alignment horizontal="general" vertical="center" textRotation="0" indent="0" justifyLastLine="0" shrinkToFit="0" readingOrder="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rgb="FF000000"/>
        <name val="Arial"/>
        <scheme val="none"/>
      </font>
    </dxf>
    <dxf>
      <border>
        <bottom style="medium">
          <color auto="1"/>
        </bottom>
      </border>
    </dxf>
    <dxf>
      <font>
        <b/>
        <strike val="0"/>
        <outline val="0"/>
        <shadow val="0"/>
        <u val="none"/>
        <vertAlign val="baseline"/>
        <sz val="14"/>
        <color auto="1"/>
        <name val="Arial"/>
        <scheme val="none"/>
      </font>
      <fill>
        <patternFill patternType="solid">
          <fgColor indexed="64"/>
          <bgColor theme="3" tint="0.59999389629810485"/>
        </patternFill>
      </fill>
      <alignment horizontal="general" vertical="center" textRotation="0" indent="0" justifyLastLine="0" shrinkToFit="0" readingOrder="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numFmt numFmtId="3" formatCode="#,##0"/>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rgb="FF000000"/>
        <name val="Arial"/>
        <scheme val="none"/>
      </font>
    </dxf>
    <dxf>
      <border>
        <bottom style="medium">
          <color auto="1"/>
        </bottom>
      </border>
    </dxf>
    <dxf>
      <font>
        <b/>
        <strike val="0"/>
        <outline val="0"/>
        <shadow val="0"/>
        <u val="none"/>
        <vertAlign val="baseline"/>
        <sz val="14"/>
        <color auto="1"/>
        <name val="Arial"/>
        <scheme val="none"/>
      </font>
      <fill>
        <patternFill patternType="solid">
          <fgColor indexed="64"/>
          <bgColor theme="3" tint="0.59999389629810485"/>
        </patternFill>
      </fill>
      <alignment horizontal="general" vertical="center" textRotation="0" indent="0" justifyLastLine="0" shrinkToFit="0" readingOrder="0"/>
    </dxf>
    <dxf>
      <font>
        <b/>
        <strike val="0"/>
        <outline val="0"/>
        <shadow val="0"/>
        <u val="none"/>
        <vertAlign val="baseline"/>
        <sz val="14"/>
        <color theme="1"/>
        <name val="Arial"/>
        <scheme val="none"/>
      </font>
    </dxf>
    <dxf>
      <font>
        <b/>
        <i val="0"/>
        <strike val="0"/>
        <condense val="0"/>
        <extend val="0"/>
        <outline val="0"/>
        <shadow val="0"/>
        <u val="none"/>
        <vertAlign val="baseline"/>
        <sz val="14"/>
        <color theme="1"/>
        <name val="Arial"/>
        <scheme val="none"/>
      </font>
      <numFmt numFmtId="165" formatCode="#,##0.0"/>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numFmt numFmtId="3" formatCode="#,##0"/>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rgb="FF000000"/>
        <name val="Arial"/>
        <scheme val="none"/>
      </font>
    </dxf>
    <dxf>
      <border>
        <bottom style="medium">
          <color auto="1"/>
        </bottom>
      </border>
    </dxf>
    <dxf>
      <font>
        <b/>
        <strike val="0"/>
        <outline val="0"/>
        <shadow val="0"/>
        <u val="none"/>
        <vertAlign val="baseline"/>
        <sz val="14"/>
        <color auto="1"/>
        <name val="Arial"/>
        <scheme val="none"/>
      </font>
      <fill>
        <patternFill patternType="solid">
          <fgColor indexed="64"/>
          <bgColor theme="3" tint="0.59999389629810485"/>
        </patternFill>
      </fill>
      <alignment horizontal="general" vertical="center" textRotation="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alignment horizontal="general" vertical="center" textRotation="0" wrapText="0" indent="0" justifyLastLine="0" shrinkToFit="0" readingOrder="0"/>
    </dxf>
    <dxf>
      <font>
        <b/>
        <strike val="0"/>
        <outline val="0"/>
        <shadow val="0"/>
        <u val="none"/>
        <vertAlign val="baseline"/>
        <sz val="14"/>
        <name val="Arial"/>
        <scheme val="none"/>
      </font>
      <alignment horizontal="general" vertical="center" textRotation="0" wrapText="0" indent="0" justifyLastLine="0" shrinkToFit="0" readingOrder="0"/>
    </dxf>
    <dxf>
      <font>
        <b/>
        <strike val="0"/>
        <outline val="0"/>
        <shadow val="0"/>
        <u val="none"/>
        <vertAlign val="baseline"/>
        <sz val="14"/>
        <name val="Arial"/>
        <scheme val="none"/>
      </font>
    </dxf>
    <dxf>
      <font>
        <b/>
        <strike val="0"/>
        <outline val="0"/>
        <shadow val="0"/>
        <u val="none"/>
        <vertAlign val="baseline"/>
        <sz val="14"/>
        <name val="Arial"/>
        <scheme val="none"/>
      </font>
      <alignment horizontal="general" vertical="center" textRotation="0" wrapText="0" indent="0" justifyLastLine="0" shrinkToFit="0" readingOrder="0"/>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alignment horizontal="general" vertical="center" textRotation="0" wrapText="0" indent="0" justifyLastLine="0" shrinkToFit="0" readingOrder="0"/>
    </dxf>
    <dxf>
      <font>
        <b/>
        <strike val="0"/>
        <outline val="0"/>
        <shadow val="0"/>
        <u val="none"/>
        <vertAlign val="baseline"/>
        <sz val="14"/>
        <name val="Arial"/>
        <scheme val="none"/>
      </font>
      <alignment horizontal="general" vertical="center" textRotation="0" wrapText="0" indent="0" justifyLastLine="0" shrinkToFit="0" readingOrder="0"/>
    </dxf>
    <dxf>
      <font>
        <b/>
        <strike val="0"/>
        <outline val="0"/>
        <shadow val="0"/>
        <u val="none"/>
        <vertAlign val="baseline"/>
        <sz val="14"/>
        <name val="Arial"/>
        <scheme val="none"/>
      </font>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border>
        <bottom style="medium">
          <color auto="1"/>
        </bottom>
      </border>
    </dxf>
    <dxf>
      <font>
        <b/>
        <strike val="0"/>
        <outline val="0"/>
        <shadow val="0"/>
        <u val="none"/>
        <vertAlign val="baseline"/>
        <sz val="14"/>
        <color auto="1"/>
        <name val="Arial"/>
        <scheme val="none"/>
      </font>
      <fill>
        <patternFill patternType="solid">
          <fgColor indexed="64"/>
          <bgColor theme="3" tint="0.59999389629810485"/>
        </patternFill>
      </fill>
      <alignment horizontal="general" vertical="center" textRotation="0" indent="0" justifyLastLine="0" shrinkToFit="0" readingOrder="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numFmt numFmtId="3" formatCode="#,##0"/>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border>
        <bottom style="medium">
          <color auto="1"/>
        </bottom>
      </border>
    </dxf>
    <dxf>
      <font>
        <b/>
        <strike val="0"/>
        <outline val="0"/>
        <shadow val="0"/>
        <u val="none"/>
        <vertAlign val="baseline"/>
        <sz val="14"/>
        <color auto="1"/>
        <name val="Arial"/>
        <scheme val="none"/>
      </font>
      <fill>
        <patternFill patternType="solid">
          <fgColor indexed="64"/>
          <bgColor theme="3" tint="0.59999389629810485"/>
        </patternFill>
      </fill>
      <alignment horizontal="general" vertical="center" textRotation="0" indent="0" justifyLastLine="0" shrinkToFit="0" readingOrder="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numFmt numFmtId="3" formatCode="#,##0"/>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border>
        <bottom style="medium">
          <color auto="1"/>
        </bottom>
      </border>
    </dxf>
    <dxf>
      <font>
        <b/>
        <strike val="0"/>
        <outline val="0"/>
        <shadow val="0"/>
        <u val="none"/>
        <vertAlign val="baseline"/>
        <sz val="14"/>
        <color auto="1"/>
        <name val="Arial"/>
        <scheme val="none"/>
      </font>
      <fill>
        <patternFill patternType="solid">
          <fgColor indexed="64"/>
          <bgColor theme="3" tint="0.59999389629810485"/>
        </patternFill>
      </fill>
      <alignment horizontal="general" vertical="center" textRotation="0" indent="0" justifyLastLine="0" shrinkToFit="0" readingOrder="0"/>
    </dxf>
    <dxf>
      <font>
        <b/>
        <i val="0"/>
        <strike val="0"/>
        <condense val="0"/>
        <extend val="0"/>
        <outline val="0"/>
        <shadow val="0"/>
        <u val="none"/>
        <vertAlign val="baseline"/>
        <sz val="14"/>
        <color theme="1"/>
        <name val="Arial"/>
        <scheme val="none"/>
      </font>
      <alignment horizontal="general" vertical="center" textRotation="0" wrapText="0" indent="0" justifyLastLine="0" shrinkToFit="0" readingOrder="0"/>
    </dxf>
    <dxf>
      <font>
        <b/>
        <strike val="0"/>
        <outline val="0"/>
        <shadow val="0"/>
        <u val="none"/>
        <vertAlign val="baseline"/>
        <sz val="14"/>
        <color theme="1"/>
        <name val="Arial"/>
        <scheme val="none"/>
      </font>
      <alignment horizontal="general"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general" vertical="center" textRotation="0" wrapText="0" indent="0" justifyLastLine="0" shrinkToFit="0" readingOrder="0"/>
    </dxf>
    <dxf>
      <font>
        <b/>
        <strike val="0"/>
        <outline val="0"/>
        <shadow val="0"/>
        <u val="none"/>
        <vertAlign val="baseline"/>
        <sz val="14"/>
        <color theme="1"/>
        <name val="Arial"/>
        <scheme val="none"/>
      </font>
      <alignment horizontal="general" vertical="center" textRotation="0" wrapText="0" indent="0" justifyLastLine="0" shrinkToFit="0" readingOrder="0"/>
    </dxf>
    <dxf>
      <font>
        <b/>
        <strike val="0"/>
        <outline val="0"/>
        <shadow val="0"/>
        <u val="none"/>
        <vertAlign val="baseline"/>
        <sz val="14"/>
        <color rgb="FF000000"/>
        <name val="Arial"/>
        <scheme val="none"/>
      </font>
      <alignment horizontal="general"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general" vertical="center" textRotation="0" wrapText="0" indent="0" justifyLastLine="0" shrinkToFit="0" readingOrder="0"/>
    </dxf>
    <dxf>
      <font>
        <b/>
        <strike val="0"/>
        <outline val="0"/>
        <shadow val="0"/>
        <u val="none"/>
        <vertAlign val="baseline"/>
        <sz val="14"/>
        <color theme="1"/>
        <name val="Arial"/>
        <scheme val="none"/>
      </font>
      <alignment horizontal="general"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general" vertical="center" textRotation="0" wrapText="0" indent="0" justifyLastLine="0" shrinkToFit="0" readingOrder="0"/>
    </dxf>
    <dxf>
      <font>
        <b/>
        <strike val="0"/>
        <outline val="0"/>
        <shadow val="0"/>
        <u val="none"/>
        <vertAlign val="baseline"/>
        <sz val="14"/>
        <color theme="1"/>
        <name val="Arial"/>
        <scheme val="none"/>
      </font>
      <alignment horizontal="general" vertical="center" textRotation="0" wrapText="0" indent="0" justifyLastLine="0" shrinkToFit="0" readingOrder="0"/>
    </dxf>
    <dxf>
      <font>
        <b/>
        <strike val="0"/>
        <outline val="0"/>
        <shadow val="0"/>
        <u val="none"/>
        <vertAlign val="baseline"/>
        <sz val="14"/>
        <color theme="1"/>
        <name val="Arial"/>
        <scheme val="none"/>
      </font>
      <alignment horizontal="general" vertical="center" textRotation="0" wrapText="0" indent="0" justifyLastLine="0" shrinkToFit="0" readingOrder="0"/>
    </dxf>
    <dxf>
      <border>
        <bottom style="medium">
          <color auto="1"/>
        </bottom>
      </border>
    </dxf>
    <dxf>
      <font>
        <b/>
        <strike val="0"/>
        <outline val="0"/>
        <shadow val="0"/>
        <u val="none"/>
        <vertAlign val="baseline"/>
        <sz val="14"/>
        <color auto="1"/>
        <name val="Arial"/>
        <scheme val="none"/>
      </font>
      <alignment horizontal="center" vertical="center" textRotation="0" indent="0" justifyLastLine="0" shrinkToFit="0" readingOrder="0"/>
    </dxf>
    <dxf>
      <border>
        <bottom style="medium">
          <color auto="1"/>
        </bottom>
      </border>
    </dxf>
    <dxf>
      <font>
        <b/>
        <strike val="0"/>
        <outline val="0"/>
        <shadow val="0"/>
        <u val="none"/>
        <vertAlign val="baseline"/>
        <sz val="14"/>
        <color auto="1"/>
        <name val="Arial"/>
        <scheme val="none"/>
      </font>
      <alignment horizontal="center" vertical="center" textRotation="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alignment horizontal="general" vertical="center" textRotation="0" wrapText="0" indent="0" justifyLastLine="0" shrinkToFit="0" readingOrder="0"/>
    </dxf>
    <dxf>
      <font>
        <b/>
        <strike val="0"/>
        <outline val="0"/>
        <shadow val="0"/>
        <u val="none"/>
        <vertAlign val="baseline"/>
        <sz val="14"/>
        <color theme="1"/>
        <name val="Arial"/>
        <scheme val="none"/>
      </font>
    </dxf>
    <dxf>
      <border>
        <bottom style="medium">
          <color auto="1"/>
        </bottom>
      </border>
    </dxf>
    <dxf>
      <font>
        <b/>
        <strike val="0"/>
        <outline val="0"/>
        <shadow val="0"/>
        <u val="none"/>
        <vertAlign val="baseline"/>
        <sz val="14"/>
        <name val="Arial"/>
        <scheme val="none"/>
      </font>
      <fill>
        <patternFill patternType="solid">
          <fgColor indexed="64"/>
          <bgColor theme="3" tint="0.59999389629810485"/>
        </patternFill>
      </fill>
    </dxf>
    <dxf>
      <font>
        <b/>
        <strike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alignment horizontal="right" vertical="center" textRotation="0" wrapText="0" indent="0" justifyLastLine="0" shrinkToFit="0" readingOrder="0"/>
    </dxf>
    <dxf>
      <font>
        <b/>
        <strike val="0"/>
        <outline val="0"/>
        <shadow val="0"/>
        <u val="none"/>
        <vertAlign val="baseline"/>
        <sz val="14"/>
        <color theme="1"/>
        <name val="Arial"/>
        <scheme val="none"/>
      </font>
      <alignment horizontal="center" vertical="center" textRotation="0" wrapText="0" indent="0" justifyLastLine="0" shrinkToFit="0" readingOrder="0"/>
    </dxf>
    <dxf>
      <border>
        <bottom style="medium">
          <color auto="1"/>
        </bottom>
      </border>
    </dxf>
    <dxf>
      <font>
        <b/>
        <strike val="0"/>
        <outline val="0"/>
        <shadow val="0"/>
        <u val="none"/>
        <vertAlign val="baseline"/>
        <sz val="14"/>
        <color auto="1"/>
        <name val="Arial"/>
        <scheme val="none"/>
      </font>
      <fill>
        <patternFill patternType="solid">
          <fgColor indexed="64"/>
          <bgColor theme="3" tint="0.59999389629810485"/>
        </patternFill>
      </fill>
      <alignment horizontal="center" vertical="center" textRotation="0" wrapText="1" indent="0" justifyLastLine="0" shrinkToFit="0" readingOrder="0"/>
    </dxf>
    <dxf>
      <font>
        <b/>
        <strike val="0"/>
        <outline val="0"/>
        <shadow val="0"/>
        <u val="none"/>
        <vertAlign val="baseline"/>
        <sz val="14"/>
        <name val="Arial"/>
        <scheme val="none"/>
      </font>
      <alignment horizontal="general"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alignment horizontal="general" vertical="center" textRotation="0" wrapText="0" indent="0" justifyLastLine="0" shrinkToFit="0" readingOrder="0"/>
    </dxf>
    <dxf>
      <font>
        <b/>
        <strike val="0"/>
        <outline val="0"/>
        <shadow val="0"/>
        <u val="none"/>
        <vertAlign val="baseline"/>
        <sz val="14"/>
        <name val="Arial"/>
        <scheme val="none"/>
      </font>
      <alignment horizontal="general" vertical="center" textRotation="0" wrapText="0" indent="0" justifyLastLine="0" shrinkToFit="0" readingOrder="0"/>
    </dxf>
    <dxf>
      <font>
        <b/>
        <strike val="0"/>
        <outline val="0"/>
        <shadow val="0"/>
        <u val="none"/>
        <vertAlign val="baseline"/>
        <sz val="14"/>
        <name val="Arial"/>
        <scheme val="none"/>
      </font>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rgb="FF000000"/>
        <name val="Arial"/>
        <scheme val="none"/>
      </font>
    </dxf>
    <dxf>
      <border>
        <bottom style="medium">
          <color auto="1"/>
        </bottom>
      </border>
    </dxf>
    <dxf>
      <font>
        <b/>
        <strike val="0"/>
        <outline val="0"/>
        <shadow val="0"/>
        <u val="none"/>
        <vertAlign val="baseline"/>
        <sz val="14"/>
        <color auto="1"/>
        <name val="Arial"/>
        <scheme val="none"/>
      </font>
      <fill>
        <patternFill patternType="solid">
          <fgColor indexed="64"/>
          <bgColor theme="3" tint="0.59999389629810485"/>
        </patternFill>
      </fill>
      <alignment horizontal="general" vertical="center" textRotation="0" indent="0" justifyLastLine="0" shrinkToFit="0" readingOrder="0"/>
    </dxf>
    <dxf>
      <font>
        <b/>
        <i val="0"/>
        <strike val="0"/>
        <condense val="0"/>
        <extend val="0"/>
        <outline val="0"/>
        <shadow val="0"/>
        <u val="none"/>
        <vertAlign val="baseline"/>
        <sz val="14"/>
        <color theme="1"/>
        <name val="Arial"/>
        <scheme val="none"/>
      </font>
      <alignment horizontal="left" vertical="center" textRotation="0" wrapText="0" indent="0" justifyLastLine="0" shrinkToFit="0" readingOrder="0"/>
    </dxf>
    <dxf>
      <font>
        <b/>
        <strike val="0"/>
        <outline val="0"/>
        <shadow val="0"/>
        <u val="none"/>
        <vertAlign val="baseline"/>
        <sz val="14"/>
        <color theme="1"/>
        <name val="Arial"/>
        <scheme val="none"/>
      </font>
      <alignment horizontal="left"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right" vertical="center" textRotation="0" wrapText="0" indent="0" justifyLastLine="0" shrinkToFit="0" readingOrder="0"/>
    </dxf>
    <dxf>
      <font>
        <b/>
        <strike val="0"/>
        <outline val="0"/>
        <shadow val="0"/>
        <u val="none"/>
        <vertAlign val="baseline"/>
        <sz val="14"/>
        <color theme="1"/>
        <name val="Arial"/>
        <scheme val="none"/>
      </font>
      <alignment horizontal="right" vertical="center" textRotation="0" wrapText="0" indent="0" justifyLastLine="0" shrinkToFit="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font>
        <b/>
        <strike val="0"/>
        <outline val="0"/>
        <shadow val="0"/>
        <u val="none"/>
        <vertAlign val="baseline"/>
        <sz val="14"/>
        <name val="Arial"/>
        <scheme val="none"/>
      </font>
      <alignment horizontal="left"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alignment horizontal="center" vertical="bottom" textRotation="0" wrapText="0" indent="0" justifyLastLine="0" shrinkToFit="0" readingOrder="0"/>
    </dxf>
    <dxf>
      <font>
        <b/>
        <strike val="0"/>
        <outline val="0"/>
        <shadow val="0"/>
        <u val="none"/>
        <vertAlign val="baseline"/>
        <sz val="14"/>
        <name val="Arial"/>
        <scheme val="none"/>
      </font>
      <alignment horizontal="right" vertical="center" textRotation="0" wrapText="0" indent="0" justifyLastLine="0" shrinkToFit="0" readingOrder="0"/>
    </dxf>
    <dxf>
      <font>
        <b/>
        <strike val="0"/>
        <outline val="0"/>
        <shadow val="0"/>
        <u val="none"/>
        <vertAlign val="baseline"/>
        <sz val="14"/>
        <name val="Arial"/>
        <scheme val="none"/>
      </font>
    </dxf>
    <dxf>
      <font>
        <b/>
        <strike val="0"/>
        <outline val="0"/>
        <shadow val="0"/>
        <u val="none"/>
        <vertAlign val="baseline"/>
        <sz val="14"/>
        <name val="Arial"/>
        <scheme val="none"/>
      </font>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border>
        <bottom style="medium">
          <color auto="1"/>
        </bottom>
      </border>
    </dxf>
    <dxf>
      <font>
        <b/>
        <strike val="0"/>
        <outline val="0"/>
        <shadow val="0"/>
        <u val="none"/>
        <vertAlign val="baseline"/>
        <sz val="14"/>
        <color auto="1"/>
        <name val="Arial"/>
        <scheme val="none"/>
      </font>
    </dxf>
  </dxfs>
  <tableStyles count="1" defaultTableStyle="Table Style 1"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578;&#1602;&#1585;&#1610;&#1585;%20&#1575;&#1604;&#1575;&#1578;&#1589;&#1575;&#1604;&#1575;&#1578;%20&#1608;&#1575;&#1604;&#1576;&#1585;&#1610;&#1583;%20&#1604;&#1587;&#1606;&#1577;%202018/&#1580;&#1583;&#1575;&#1608;&#1604;%20&#1578;&#1602;&#1585;&#1610;&#1585;%20&#1575;&#1604;&#1575;&#1578;&#1589;&#1575;&#1604;&#1575;&#1578;%20&#1608;&#1575;&#1604;&#1576;&#1585;&#1610;&#1583;%20&#1604;&#1587;&#1606;&#1577;%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ج1"/>
      <sheetName val="شكل 1و2"/>
      <sheetName val="ج2"/>
      <sheetName val="ج3"/>
      <sheetName val="ج4"/>
      <sheetName val="ج5"/>
      <sheetName val="ج6"/>
      <sheetName val="ج7"/>
      <sheetName val="ج8"/>
      <sheetName val="ج9"/>
      <sheetName val="ج10"/>
      <sheetName val="ج11"/>
      <sheetName val="ج12"/>
      <sheetName val="ج13"/>
      <sheetName val="جدول 14"/>
      <sheetName val="ج15"/>
      <sheetName val="ج16"/>
      <sheetName val="ج17"/>
      <sheetName val="18ج"/>
      <sheetName val="ج19"/>
      <sheetName val="ج20"/>
      <sheetName val="ج21"/>
      <sheetName val="ورقة1"/>
      <sheetName val="ورقة2"/>
      <sheetName val="رسم بيان صحف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1">
          <cell r="A11">
            <v>2013</v>
          </cell>
          <cell r="B11">
            <v>329</v>
          </cell>
        </row>
        <row r="12">
          <cell r="A12">
            <v>2014</v>
          </cell>
          <cell r="B12">
            <v>323</v>
          </cell>
        </row>
        <row r="13">
          <cell r="A13">
            <v>2015</v>
          </cell>
          <cell r="B13">
            <v>321</v>
          </cell>
        </row>
        <row r="14">
          <cell r="A14">
            <v>2016</v>
          </cell>
          <cell r="B14">
            <v>264</v>
          </cell>
        </row>
        <row r="15">
          <cell r="A15">
            <v>2017</v>
          </cell>
          <cell r="B15">
            <v>276</v>
          </cell>
        </row>
      </sheetData>
      <sheetData sheetId="24"/>
    </sheetDataSet>
  </externalBook>
</externalLink>
</file>

<file path=xl/tables/table1.xml><?xml version="1.0" encoding="utf-8"?>
<table xmlns="http://schemas.openxmlformats.org/spreadsheetml/2006/main" id="1" name="Table1" displayName="Table1" ref="A4:E11" totalsRowShown="0" headerRowDxfId="232" dataDxfId="230" headerRowBorderDxfId="231">
  <tableColumns count="5">
    <tableColumn id="1" name="السنة _x000a_Year" dataDxfId="229"/>
    <tableColumn id="2" name=" عدد البدالات_x000a_ No. of Switches" dataDxfId="228"/>
    <tableColumn id="3" name=" عدد خطوط الهاتف الثابت _x000a_(سعة البدالات بالالف) _x000a_Land phones _x000a_(capacity 1000) _x000a_" dataDxfId="227"/>
    <tableColumn id="4" name="المكاتب البريدية_x000a_ No. of post office" dataDxfId="226"/>
    <tableColumn id="5" name="الصناديق البريدية الكلية _x000a_No. of post box " dataDxfId="225"/>
  </tableColumns>
  <tableStyleInfo name="TableStyleMedium2" showFirstColumn="0" showLastColumn="0" showRowStripes="1" showColumnStripes="0"/>
</table>
</file>

<file path=xl/tables/table10.xml><?xml version="1.0" encoding="utf-8"?>
<table xmlns="http://schemas.openxmlformats.org/spreadsheetml/2006/main" id="10" name="Table10" displayName="Table10" ref="A6:K14" totalsRowShown="0" dataDxfId="134">
  <tableColumns count="11">
    <tableColumn id="1" name="Column1" dataDxfId="133" totalsRowDxfId="132"/>
    <tableColumn id="2" name="Column2" dataDxfId="131" totalsRowDxfId="130"/>
    <tableColumn id="3" name="Column3" dataDxfId="129" totalsRowDxfId="128"/>
    <tableColumn id="4" name="Column4" dataDxfId="127" totalsRowDxfId="126"/>
    <tableColumn id="5" name="Column5" dataDxfId="125" totalsRowDxfId="124"/>
    <tableColumn id="6" name="Column6" dataDxfId="123" totalsRowDxfId="122"/>
    <tableColumn id="7" name="Column7" dataDxfId="121" totalsRowDxfId="120"/>
    <tableColumn id="8" name="Column8" dataDxfId="119" totalsRowDxfId="118"/>
    <tableColumn id="9" name="Column9" dataDxfId="117" totalsRowDxfId="116"/>
    <tableColumn id="10" name="Column10" dataDxfId="115" totalsRowDxfId="114"/>
    <tableColumn id="11" name="Column11" dataDxfId="113" totalsRowDxfId="112"/>
  </tableColumns>
  <tableStyleInfo name="TableStyleMedium2" showFirstColumn="0" showLastColumn="0" showRowStripes="1" showColumnStripes="0"/>
</table>
</file>

<file path=xl/tables/table11.xml><?xml version="1.0" encoding="utf-8"?>
<table xmlns="http://schemas.openxmlformats.org/spreadsheetml/2006/main" id="3" name="Table104" displayName="Table104" ref="A6:K14" totalsRowShown="0" dataDxfId="111">
  <tableColumns count="11">
    <tableColumn id="1" name="Column1" dataDxfId="110" totalsRowDxfId="109"/>
    <tableColumn id="2" name="Column2" dataDxfId="108" totalsRowDxfId="107"/>
    <tableColumn id="3" name="Column3" dataDxfId="106" totalsRowDxfId="105"/>
    <tableColumn id="4" name="Column4" dataDxfId="104" totalsRowDxfId="103"/>
    <tableColumn id="5" name="Column5" dataDxfId="102" totalsRowDxfId="101"/>
    <tableColumn id="6" name="Column6" dataDxfId="100" totalsRowDxfId="99"/>
    <tableColumn id="10" name="Column62" dataDxfId="98" totalsRowDxfId="97"/>
    <tableColumn id="7" name="Column7" dataDxfId="96" totalsRowDxfId="95"/>
    <tableColumn id="8" name="Column8" dataDxfId="94" totalsRowDxfId="93"/>
    <tableColumn id="9" name="Column9" dataDxfId="92" totalsRowDxfId="91"/>
    <tableColumn id="11" name="Column11" dataDxfId="90" totalsRowDxfId="89"/>
  </tableColumns>
  <tableStyleInfo name="TableStyleMedium2" showFirstColumn="0" showLastColumn="0" showRowStripes="1" showColumnStripes="0"/>
</table>
</file>

<file path=xl/tables/table12.xml><?xml version="1.0" encoding="utf-8"?>
<table xmlns="http://schemas.openxmlformats.org/spreadsheetml/2006/main" id="11" name="Table11" displayName="Table11" ref="A4:F24" totalsRowShown="0" headerRowDxfId="88" dataDxfId="86" headerRowBorderDxfId="87">
  <tableColumns count="6">
    <tableColumn id="1" name="المحافظة" dataDxfId="85"/>
    <tableColumn id="2" name="رسائل عادية_x000a_Letters" dataDxfId="84"/>
    <tableColumn id="6" name="بريد سريع_x000a_express mail" dataDxfId="83"/>
    <tableColumn id="3" name="مسجلة محلية_x000a_Locally recorded" dataDxfId="82"/>
    <tableColumn id="4" name="المجموع_x000a_Total" dataDxfId="81">
      <calculatedColumnFormula>Table11[[#This Row],[رسائل عادية
Letters]]+Table11[[#This Row],[مسجلة محلية
Locally recorded]]</calculatedColumnFormula>
    </tableColumn>
    <tableColumn id="5" name="Governorate" dataDxfId="80"/>
  </tableColumns>
  <tableStyleInfo name="TableStyleMedium2" showFirstColumn="0" showLastColumn="0" showRowStripes="1" showColumnStripes="0"/>
</table>
</file>

<file path=xl/tables/table13.xml><?xml version="1.0" encoding="utf-8"?>
<table xmlns="http://schemas.openxmlformats.org/spreadsheetml/2006/main" id="12" name="Table1113" displayName="Table1113" ref="A4:G24" totalsRowShown="0" headerRowDxfId="79" dataDxfId="77" headerRowBorderDxfId="78">
  <tableColumns count="7">
    <tableColumn id="1" name="المحافظة" dataDxfId="76"/>
    <tableColumn id="2" name="رسائل عادية_x000a_Letters" dataDxfId="75"/>
    <tableColumn id="6" name="مطبوعات عادية_x000a_publications" dataDxfId="74"/>
    <tableColumn id="7" name="بريد سريع_x000a_express mail" dataDxfId="73"/>
    <tableColumn id="3" name="مسجلة محلية_x000a_Locally recorded" dataDxfId="72"/>
    <tableColumn id="4" name="المجموع_x000a_Total" dataDxfId="71">
      <calculatedColumnFormula>Table1113[[#This Row],[رسائل عادية
Letters]]+Table1113[[#This Row],[مطبوعات عادية
publications]]+Table1113[[#This Row],[مسجلة محلية
Locally recorded]]</calculatedColumnFormula>
    </tableColumn>
    <tableColumn id="5" name="Governorate" dataDxfId="70"/>
  </tableColumns>
  <tableStyleInfo name="TableStyleMedium2" showFirstColumn="0" showLastColumn="0" showRowStripes="1" showColumnStripes="0"/>
</table>
</file>

<file path=xl/tables/table14.xml><?xml version="1.0" encoding="utf-8"?>
<table xmlns="http://schemas.openxmlformats.org/spreadsheetml/2006/main" id="13" name="Table1114" displayName="Table1114" ref="A4:E20" totalsRowShown="0" headerRowDxfId="69" dataDxfId="67" headerRowBorderDxfId="68">
  <tableColumns count="5">
    <tableColumn id="1" name="*المحافظة" dataDxfId="66"/>
    <tableColumn id="2" name="المؤجرة_x000a_Rented" dataDxfId="65"/>
    <tableColumn id="3" name="الشاغرة_x000a_Empty" dataDxfId="64"/>
    <tableColumn id="4" name="عدد صناديق البريد الكلية_x000a_Total post boxes" dataDxfId="63">
      <calculatedColumnFormula>Table1114[[#This Row],[المؤجرة
Rented]]+Table1114[[#This Row],[الشاغرة
Empty]]</calculatedColumnFormula>
    </tableColumn>
    <tableColumn id="5" name="*Governorate" dataDxfId="62"/>
  </tableColumns>
  <tableStyleInfo name="TableStyleMedium2" showFirstColumn="0" showLastColumn="0" showRowStripes="1" showColumnStripes="0"/>
</table>
</file>

<file path=xl/tables/table15.xml><?xml version="1.0" encoding="utf-8"?>
<table xmlns="http://schemas.openxmlformats.org/spreadsheetml/2006/main" id="15" name="Table516" displayName="Table516" ref="A6:G22" totalsRowShown="0" headerRowDxfId="61" dataDxfId="60">
  <tableColumns count="7">
    <tableColumn id="1" name="Column1" dataDxfId="59"/>
    <tableColumn id="2" name="Column2" dataDxfId="58"/>
    <tableColumn id="3" name="Column3" dataDxfId="57"/>
    <tableColumn id="4" name="Column4" dataDxfId="56">
      <calculatedColumnFormula>Table516[[#This Row],[Column2]]+Table516[[#This Row],[Column3]]</calculatedColumnFormula>
    </tableColumn>
    <tableColumn id="5" name="Column5" dataDxfId="55"/>
    <tableColumn id="7" name="Column52" dataDxfId="54">
      <calculatedColumnFormula>Table516[[#This Row],[Column4]]+Table516[[#This Row],[Column5]]</calculatedColumnFormula>
    </tableColumn>
    <tableColumn id="6" name="Column6" dataDxfId="53"/>
  </tableColumns>
  <tableStyleInfo name="TableStyleMedium2" showFirstColumn="0" showLastColumn="0" showRowStripes="1" showColumnStripes="0"/>
</table>
</file>

<file path=xl/tables/table16.xml><?xml version="1.0" encoding="utf-8"?>
<table xmlns="http://schemas.openxmlformats.org/spreadsheetml/2006/main" id="16" name="Table51617" displayName="Table51617" ref="A6:G12" totalsRowShown="0" headerRowDxfId="52" dataDxfId="51">
  <tableColumns count="7">
    <tableColumn id="1" name="Column1" dataDxfId="50"/>
    <tableColumn id="2" name="Column2" dataDxfId="49"/>
    <tableColumn id="3" name="Column3" dataDxfId="48"/>
    <tableColumn id="4" name="Column4" dataDxfId="47"/>
    <tableColumn id="5" name="Column5" dataDxfId="46"/>
    <tableColumn id="7" name="Column52" dataDxfId="45"/>
    <tableColumn id="6" name="Column6" dataDxfId="44"/>
  </tableColumns>
  <tableStyleInfo name="TableStyleMedium2" showFirstColumn="0" showLastColumn="0" showRowStripes="1" showColumnStripes="0"/>
</table>
</file>

<file path=xl/tables/table17.xml><?xml version="1.0" encoding="utf-8"?>
<table xmlns="http://schemas.openxmlformats.org/spreadsheetml/2006/main" id="17" name="Table111318" displayName="Table111318" ref="A4:G20" totalsRowShown="0" headerRowDxfId="43" dataDxfId="41" headerRowBorderDxfId="42">
  <tableColumns count="7">
    <tableColumn id="1" name="*المحافظة" dataDxfId="40"/>
    <tableColumn id="2" name="عدد السكان_x000a_No. of Population" dataDxfId="39"/>
    <tableColumn id="6" name="عدد خطوط الهاتف الثابت _x000a_No. of land phone lines" dataDxfId="38"/>
    <tableColumn id="3" name="الكثافة الهاتفية لكل (100) شخص الهاتف الثابت _x000a_(سعة البدالات)_x000a_Telephone density per 100 population" dataDxfId="37"/>
    <tableColumn id="4" name="عدد المشتركين للارقام المشغولة _x000a_No. of Subscribers" dataDxfId="36"/>
    <tableColumn id="7" name="الكثافة الهاتفية لكل (100) شخص (مشتركين للارقام المشغولة)_x000a_Telephone density per 100 population (subscribers)" dataDxfId="35"/>
    <tableColumn id="5" name="*Governorate" dataDxfId="34"/>
  </tableColumns>
  <tableStyleInfo name="TableStyleMedium2" showFirstColumn="0" showLastColumn="0" showRowStripes="1" showColumnStripes="0"/>
</table>
</file>

<file path=xl/tables/table18.xml><?xml version="1.0" encoding="utf-8"?>
<table xmlns="http://schemas.openxmlformats.org/spreadsheetml/2006/main" id="18" name="Table111319" displayName="Table111319" ref="A4:E24" totalsRowShown="0" headerRowDxfId="33" dataDxfId="31" headerRowBorderDxfId="32">
  <tableColumns count="5">
    <tableColumn id="1" name="المحافظة" dataDxfId="30"/>
    <tableColumn id="2" name="عدد ابراج شركات الهاتف النقال للجيل الثاني (2G) _x000a_Number of towers of mobile phone companies for the second generation_x000a_ (2G)" dataDxfId="29"/>
    <tableColumn id="6" name="عدد ابراج شركات الهاتف النقال للجيل الثالث (3G)_x000a_ Number of towers of mobile phone companies for the third generation_x000a_ (3G)" dataDxfId="28"/>
    <tableColumn id="3" name="عدد ابراج شركات الهاتف اللاسلكي الثابت (امنية+ وطنية)_x000a_ Number of towers of fixed wireless telephone  _x000a_companies_x000a_(Umniya+Wataniya)" dataDxfId="27"/>
    <tableColumn id="5" name="Governorate" dataDxfId="26"/>
  </tableColumns>
  <tableStyleInfo name="TableStyleMedium2" showFirstColumn="0" showLastColumn="0" showRowStripes="1" showColumnStripes="0"/>
</table>
</file>

<file path=xl/tables/table19.xml><?xml version="1.0" encoding="utf-8"?>
<table xmlns="http://schemas.openxmlformats.org/spreadsheetml/2006/main" id="23" name="Table1113192024" displayName="Table1113192024" ref="A4:C20" totalsRowShown="0" headerRowDxfId="25" dataDxfId="23" headerRowBorderDxfId="24">
  <tableColumns count="3">
    <tableColumn id="1" name="*المحافظة" dataDxfId="22"/>
    <tableColumn id="2" name="عدد الابراج _x000a_Number of towers" dataDxfId="21"/>
    <tableColumn id="5" name="*Governorate" dataDxfId="20"/>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6:I22" totalsRowShown="0" headerRowDxfId="224" dataDxfId="223" headerRowCellStyle="Normal 3">
  <tableColumns count="9">
    <tableColumn id="1" name="*المحافظة " dataDxfId="222" totalsRowDxfId="221"/>
    <tableColumn id="2" name="عدد البدالات _x000a_No. of Switches " dataDxfId="220"/>
    <tableColumn id="3" name=" الارقام المشغولة_x000a_ Active numbers _x000a_مساكن" dataDxfId="219"/>
    <tableColumn id="4" name="محلات ومكاتب" dataDxfId="218"/>
    <tableColumn id="5" name="دوائر حكومية" dataDxfId="217"/>
    <tableColumn id="6" name="المجموع" dataDxfId="216">
      <calculatedColumnFormula>SUM(C7:E7)</calculatedColumnFormula>
    </tableColumn>
    <tableColumn id="10" name="Column1" dataDxfId="215"/>
    <tableColumn id="7" name="Column7" dataDxfId="214"/>
    <tableColumn id="8" name="Column8" dataDxfId="213"/>
  </tableColumns>
  <tableStyleInfo name="TableStyleMedium2" showFirstColumn="0" showLastColumn="0" showRowStripes="1" showColumnStripes="0"/>
</table>
</file>

<file path=xl/tables/table20.xml><?xml version="1.0" encoding="utf-8"?>
<table xmlns="http://schemas.openxmlformats.org/spreadsheetml/2006/main" id="19" name="Table11131920" displayName="Table11131920" ref="A4:C20" totalsRowShown="0" headerRowDxfId="19" dataDxfId="17" headerRowBorderDxfId="18">
  <tableColumns count="3">
    <tableColumn id="1" name="*المحافظة" dataDxfId="16"/>
    <tableColumn id="2" name="عدد ابراج الاتصالات للهاتف للارضي للشركة العامة للاتصالات والمعلوماتية_x000a_Number of Telecommunication Towers For Landline telephone for the general company for communications and Informatics" dataDxfId="15"/>
    <tableColumn id="5" name="*Governorate" dataDxfId="14"/>
  </tableColumns>
  <tableStyleInfo name="TableStyleMedium2" showFirstColumn="0" showLastColumn="0" showRowStripes="1" showColumnStripes="0"/>
</table>
</file>

<file path=xl/tables/table21.xml><?xml version="1.0" encoding="utf-8"?>
<table xmlns="http://schemas.openxmlformats.org/spreadsheetml/2006/main" id="20" name="Table11131921" displayName="Table11131921" ref="A4:D20" totalsRowShown="0" headerRowDxfId="13" dataDxfId="11" headerRowBorderDxfId="12">
  <tableColumns count="4">
    <tableColumn id="1" name="*المحافظة" dataDxfId="10"/>
    <tableColumn id="2" name="سعة الشبكة الداخلية_x000a_Intranet capacity" dataDxfId="9"/>
    <tableColumn id="6" name="سعة الشبكة الخارجية_x000a_Extranet capacity " dataDxfId="8"/>
    <tableColumn id="5" name="*Governorate" dataDxfId="7"/>
  </tableColumns>
  <tableStyleInfo name="TableStyleMedium2" showFirstColumn="0" showLastColumn="0" showRowStripes="1" showColumnStripes="0"/>
</table>
</file>

<file path=xl/tables/table22.xml><?xml version="1.0" encoding="utf-8"?>
<table xmlns="http://schemas.openxmlformats.org/spreadsheetml/2006/main" id="21" name="Table1113192122" displayName="Table1113192122" ref="A4:D20" totalsRowShown="0" headerRowDxfId="6" dataDxfId="4" headerRowBorderDxfId="5">
  <tableColumns count="4">
    <tableColumn id="1" name="*المحافظة" dataDxfId="3"/>
    <tableColumn id="2" name="عدد الكابينات_x000a_No. of cabins" dataDxfId="2"/>
    <tableColumn id="6" name="عدد التقاسيم_x000a_No. of swiches " dataDxfId="1"/>
    <tableColumn id="5" name="*Governorate" dataDxfId="0"/>
  </tableColumns>
  <tableStyleInfo name="TableStyleMedium2" showFirstColumn="0" showLastColumn="0" showRowStripes="1" showColumnStripes="0"/>
</table>
</file>

<file path=xl/tables/table3.xml><?xml version="1.0" encoding="utf-8"?>
<table xmlns="http://schemas.openxmlformats.org/spreadsheetml/2006/main" id="4" name="Table4" displayName="Table4" ref="A7:U23" headerRowDxfId="212" dataDxfId="211">
  <autoFilter ref="A7:U23"/>
  <tableColumns count="21">
    <tableColumn id="1" name="Column1" totalsRowLabel="Total" dataDxfId="210" totalsRowDxfId="209"/>
    <tableColumn id="2" name="Column2" dataDxfId="208" totalsRowDxfId="207"/>
    <tableColumn id="3" name="Column3" dataDxfId="206" totalsRowDxfId="205"/>
    <tableColumn id="4" name="Column4" dataDxfId="204" totalsRowDxfId="203"/>
    <tableColumn id="5" name="Column5" dataDxfId="202" totalsRowDxfId="201"/>
    <tableColumn id="6" name="Column6" dataDxfId="200" totalsRowDxfId="199"/>
    <tableColumn id="7" name="Column7" dataDxfId="198" totalsRowDxfId="197"/>
    <tableColumn id="8" name="Column8" dataDxfId="196" totalsRowDxfId="195"/>
    <tableColumn id="9" name="Column9" dataDxfId="194" totalsRowDxfId="193"/>
    <tableColumn id="10" name="Column10" dataDxfId="192" totalsRowDxfId="191">
      <calculatedColumnFormula>Table4[[#This Row],[Column3]]+Table4[[#This Row],[Column4]]+Table4[[#This Row],[Column5]]+Table4[[#This Row],[Column6]]+Table4[[#This Row],[Column7]]+Table4[[#This Row],[Column8]]+Table4[[#This Row],[Column9]]</calculatedColumnFormula>
    </tableColumn>
    <tableColumn id="11" name="Column11" dataDxfId="190" totalsRowDxfId="189"/>
    <tableColumn id="12" name="Column12" dataDxfId="188" totalsRowDxfId="187"/>
    <tableColumn id="13" name="Column13" dataDxfId="186" totalsRowDxfId="185"/>
    <tableColumn id="14" name="Column14" dataDxfId="184" totalsRowDxfId="183"/>
    <tableColumn id="16" name="Column16" dataDxfId="182" totalsRowDxfId="181"/>
    <tableColumn id="17" name="Column17" dataDxfId="180" totalsRowDxfId="179"/>
    <tableColumn id="18" name="Column18" dataDxfId="178" totalsRowDxfId="177"/>
    <tableColumn id="21" name="Column182" dataDxfId="176" totalsRowDxfId="175"/>
    <tableColumn id="19" name="Column19" dataDxfId="174" totalsRowDxfId="173"/>
    <tableColumn id="23" name="Column192" dataDxfId="172" totalsRowDxfId="171"/>
    <tableColumn id="20" name="Column20" totalsRowFunction="count" dataDxfId="170" totalsRowDxfId="169"/>
  </tableColumns>
  <tableStyleInfo name="TableStyleMedium2" showFirstColumn="0" showLastColumn="0" showRowStripes="1" showColumnStripes="0"/>
</table>
</file>

<file path=xl/tables/table4.xml><?xml version="1.0" encoding="utf-8"?>
<table xmlns="http://schemas.openxmlformats.org/spreadsheetml/2006/main" id="22" name="Table111523" displayName="Table111523" ref="A4:E20" totalsRowShown="0" headerRowDxfId="168" dataDxfId="166" headerRowBorderDxfId="167">
  <tableColumns count="5">
    <tableColumn id="1" name="*المحافظة" dataDxfId="165"/>
    <tableColumn id="2" name="سعة الشبكة_x000a_Network capacity" dataDxfId="164"/>
    <tableColumn id="3" name="عدد المشتركين_x000a_Number of subscribers" dataDxfId="163"/>
    <tableColumn id="4" name="الشركة المجهزة للخدمة_x000a_Service equipped company " dataDxfId="162"/>
    <tableColumn id="5" name="*Governorate" dataDxfId="161"/>
  </tableColumns>
  <tableStyleInfo name="TableStyleMedium2" showFirstColumn="0" showLastColumn="0" showRowStripes="1" showColumnStripes="0"/>
</table>
</file>

<file path=xl/tables/table5.xml><?xml version="1.0" encoding="utf-8"?>
<table xmlns="http://schemas.openxmlformats.org/spreadsheetml/2006/main" id="5" name="Table5" displayName="Table5" ref="A6:G22" totalsRowShown="0" headerRowDxfId="160" dataDxfId="159">
  <tableColumns count="7">
    <tableColumn id="1" name="Column1" dataDxfId="158"/>
    <tableColumn id="2" name="Column2" dataDxfId="157"/>
    <tableColumn id="7" name="Column22" dataDxfId="156"/>
    <tableColumn id="3" name="Column3" dataDxfId="155"/>
    <tableColumn id="4" name="Column4" dataDxfId="154">
      <calculatedColumnFormula>SUM(B7:D7)</calculatedColumnFormula>
    </tableColumn>
    <tableColumn id="5" name="Column5" dataDxfId="153"/>
    <tableColumn id="6" name="Column6" dataDxfId="152"/>
  </tableColumns>
  <tableStyleInfo name="TableStyleMedium2" showFirstColumn="0" showLastColumn="0" showRowStripes="1" showColumnStripes="0"/>
</table>
</file>

<file path=xl/tables/table6.xml><?xml version="1.0" encoding="utf-8"?>
<table xmlns="http://schemas.openxmlformats.org/spreadsheetml/2006/main" id="6" name="Table6" displayName="Table6" ref="A4:C10" totalsRowShown="0" headerRowDxfId="151" dataDxfId="149" headerRowBorderDxfId="150">
  <tableColumns count="3">
    <tableColumn id="1" name="السنة_x000a_Year" dataDxfId="148"/>
    <tableColumn id="2" name="اجمالي عدد المشتركين لخطوط الهاتف النقال_x000a_ (زين، اسيا سيل، كورك)_x000a_Total  number of Subscribers For mobile lines _x000a_(Zain ,Asiacell, Korek)" dataDxfId="147"/>
    <tableColumn id="3" name=" *الكثافة الهاتفية لكل 100 شخص لخطوط الهاتف النقال _x000a_  * Telephone density per 100 population for mobile phone lines " dataDxfId="146"/>
  </tableColumns>
  <tableStyleInfo name="TableStyleMedium2" showFirstColumn="0" showLastColumn="0" showRowStripes="1" showColumnStripes="0"/>
</table>
</file>

<file path=xl/tables/table7.xml><?xml version="1.0" encoding="utf-8"?>
<table xmlns="http://schemas.openxmlformats.org/spreadsheetml/2006/main" id="7" name="Table7" displayName="Table7" ref="A4:D10" totalsRowShown="0" headerRowDxfId="145" dataDxfId="143" headerRowBorderDxfId="144">
  <tableColumns count="4">
    <tableColumn id="1" name="السنة_x000a_Year" dataDxfId="142"/>
    <tableColumn id="2" name="اجمالي عدد المشتركين لخطوط الهاتف اللاسلكي للشركة العامة للاتصالات والمعلوماتية (أمنية+ وطنية)_x000a_Total number of Subscribers For wireless Phone Lines for the general company for communications and Informatics _x000a_(Umniya,Wataniya)" dataDxfId="141"/>
    <tableColumn id="3" name="اجمالي عدد المشتركين لخطوط الهاتف اللاسلكي _x000a_(اتصالنا، كلمات، فانوس)_x000a_Total number of Subscribers For wireless telePhone Lines (Itisaluna,Kelemat,Fannos)" dataDxfId="140"/>
    <tableColumn id="4" name="المجموع_x000a_Total" dataDxfId="139"/>
  </tableColumns>
  <tableStyleInfo name="TableStyleMedium2" showFirstColumn="0" showLastColumn="0" showRowStripes="1" showColumnStripes="0"/>
</table>
</file>

<file path=xl/tables/table8.xml><?xml version="1.0" encoding="utf-8"?>
<table xmlns="http://schemas.openxmlformats.org/spreadsheetml/2006/main" id="8" name="Table8" displayName="Table8" ref="A5:D25" totalsRowShown="0" headerRowDxfId="138" headerRowBorderDxfId="137">
  <tableColumns count="4">
    <tableColumn id="1" name="Column1"/>
    <tableColumn id="2" name="Column2"/>
    <tableColumn id="3" name="Column3"/>
    <tableColumn id="4" name="Column4"/>
  </tableColumns>
  <tableStyleInfo name="TableStyleMedium2" showFirstColumn="0" showLastColumn="0" showRowStripes="1" showColumnStripes="0"/>
</table>
</file>

<file path=xl/tables/table9.xml><?xml version="1.0" encoding="utf-8"?>
<table xmlns="http://schemas.openxmlformats.org/spreadsheetml/2006/main" id="9" name="Table810" displayName="Table810" ref="A5:D25" totalsRowShown="0" headerRowDxfId="136" headerRowBorderDxfId="135">
  <tableColumns count="4">
    <tableColumn id="1" name="Column1"/>
    <tableColumn id="2" name="Column2"/>
    <tableColumn id="3" name="Column3"/>
    <tableColumn id="4" name="Column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rightToLeft="1" tabSelected="1" view="pageBreakPreview" zoomScale="60" zoomScaleNormal="100" workbookViewId="0">
      <selection activeCell="I22" sqref="I22"/>
    </sheetView>
  </sheetViews>
  <sheetFormatPr defaultRowHeight="15" x14ac:dyDescent="0.25"/>
  <cols>
    <col min="1" max="1" width="30.5703125" customWidth="1"/>
    <col min="2" max="2" width="26.28515625" customWidth="1"/>
    <col min="3" max="3" width="26.5703125" customWidth="1"/>
    <col min="4" max="4" width="25.42578125" customWidth="1"/>
    <col min="5" max="5" width="27" customWidth="1"/>
  </cols>
  <sheetData>
    <row r="1" spans="1:20" ht="15" customHeight="1" x14ac:dyDescent="0.25">
      <c r="A1" s="102" t="s">
        <v>299</v>
      </c>
      <c r="B1" s="102"/>
      <c r="C1" s="102"/>
      <c r="D1" s="102"/>
      <c r="E1" s="102"/>
    </row>
    <row r="2" spans="1:20" ht="20.45" customHeight="1" x14ac:dyDescent="0.25">
      <c r="A2" s="103" t="s">
        <v>300</v>
      </c>
      <c r="B2" s="103"/>
      <c r="C2" s="103"/>
      <c r="D2" s="103"/>
      <c r="E2" s="103"/>
    </row>
    <row r="3" spans="1:20" ht="24.6" customHeight="1" thickBot="1" x14ac:dyDescent="0.3">
      <c r="A3" s="4" t="s">
        <v>5</v>
      </c>
      <c r="B3" s="4"/>
      <c r="C3" s="4"/>
      <c r="D3" s="4"/>
      <c r="E3" s="4" t="s">
        <v>6</v>
      </c>
    </row>
    <row r="4" spans="1:20" ht="81.95" customHeight="1" thickBot="1" x14ac:dyDescent="0.3">
      <c r="A4" s="80" t="s">
        <v>7</v>
      </c>
      <c r="B4" s="81" t="s">
        <v>292</v>
      </c>
      <c r="C4" s="82" t="s">
        <v>10</v>
      </c>
      <c r="D4" s="82" t="s">
        <v>8</v>
      </c>
      <c r="E4" s="82" t="s">
        <v>9</v>
      </c>
    </row>
    <row r="5" spans="1:20" ht="30" customHeight="1" x14ac:dyDescent="0.25">
      <c r="A5" s="4">
        <v>2015</v>
      </c>
      <c r="B5" s="5">
        <v>321</v>
      </c>
      <c r="C5" s="5">
        <v>2179.4</v>
      </c>
      <c r="D5" s="5">
        <v>299</v>
      </c>
      <c r="E5" s="9">
        <v>50961</v>
      </c>
    </row>
    <row r="6" spans="1:20" ht="30" customHeight="1" x14ac:dyDescent="0.25">
      <c r="A6" s="4">
        <v>2016</v>
      </c>
      <c r="B6" s="5">
        <v>264</v>
      </c>
      <c r="C6" s="5">
        <v>1984.4</v>
      </c>
      <c r="D6" s="5">
        <v>295</v>
      </c>
      <c r="E6" s="9">
        <v>46863</v>
      </c>
    </row>
    <row r="7" spans="1:20" ht="30" customHeight="1" x14ac:dyDescent="0.25">
      <c r="A7" s="4">
        <v>2017</v>
      </c>
      <c r="B7" s="5">
        <v>276</v>
      </c>
      <c r="C7" s="5">
        <v>2062.4</v>
      </c>
      <c r="D7" s="5">
        <v>279</v>
      </c>
      <c r="E7" s="9">
        <v>48386</v>
      </c>
    </row>
    <row r="8" spans="1:20" ht="30" customHeight="1" x14ac:dyDescent="0.25">
      <c r="A8" s="4">
        <v>2018</v>
      </c>
      <c r="B8" s="5">
        <v>278</v>
      </c>
      <c r="C8" s="5">
        <v>2021.4</v>
      </c>
      <c r="D8" s="5">
        <v>281</v>
      </c>
      <c r="E8" s="9">
        <v>40791</v>
      </c>
    </row>
    <row r="9" spans="1:20" ht="30" customHeight="1" x14ac:dyDescent="0.25">
      <c r="A9" s="4">
        <v>2019</v>
      </c>
      <c r="B9" s="5">
        <v>280</v>
      </c>
      <c r="C9" s="24">
        <v>2126</v>
      </c>
      <c r="D9" s="5">
        <v>287</v>
      </c>
      <c r="E9" s="9">
        <v>45198</v>
      </c>
    </row>
    <row r="10" spans="1:20" ht="33" customHeight="1" thickBot="1" x14ac:dyDescent="0.3">
      <c r="A10" s="73">
        <v>2020</v>
      </c>
      <c r="B10" s="74">
        <v>280</v>
      </c>
      <c r="C10" s="75">
        <v>2151</v>
      </c>
      <c r="D10" s="74">
        <v>282</v>
      </c>
      <c r="E10" s="76">
        <v>45188</v>
      </c>
    </row>
    <row r="11" spans="1:20" ht="89.25" customHeight="1" thickBot="1" x14ac:dyDescent="0.3">
      <c r="A11" s="6" t="s">
        <v>356</v>
      </c>
      <c r="B11" s="39">
        <v>0</v>
      </c>
      <c r="C11" s="39">
        <v>1.2</v>
      </c>
      <c r="D11" s="39">
        <v>-1.7</v>
      </c>
      <c r="E11" s="39">
        <v>-0.02</v>
      </c>
    </row>
    <row r="12" spans="1:20" ht="19.5" customHeight="1" x14ac:dyDescent="0.3">
      <c r="A12" s="10" t="s">
        <v>11</v>
      </c>
      <c r="B12" s="1"/>
      <c r="C12" s="1"/>
      <c r="D12" s="1"/>
      <c r="E12" s="10" t="s">
        <v>12</v>
      </c>
      <c r="T12" s="65"/>
    </row>
    <row r="16" spans="1:20" ht="18.75" x14ac:dyDescent="0.3">
      <c r="M16" s="64"/>
      <c r="Q16" s="65"/>
    </row>
  </sheetData>
  <mergeCells count="2">
    <mergeCell ref="A1:E1"/>
    <mergeCell ref="A2:E2"/>
  </mergeCells>
  <printOptions horizontalCentered="1"/>
  <pageMargins left="0.23622047244094499" right="0.23622047244094499" top="0.74803149606299202" bottom="0.74803149606299202" header="0.31496062992126" footer="0.31496062992126"/>
  <pageSetup paperSize="9" scale="98" orientation="landscape" horizontalDpi="300" verticalDpi="300" r:id="rId1"/>
  <headerFooter>
    <oddFooter>&amp;C&amp;"-,Bold"&amp;12 5</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rightToLeft="1" view="pageBreakPreview" zoomScale="60" zoomScaleNormal="100" workbookViewId="0">
      <selection activeCell="L23" sqref="L23"/>
    </sheetView>
  </sheetViews>
  <sheetFormatPr defaultRowHeight="15" x14ac:dyDescent="0.25"/>
  <cols>
    <col min="1" max="2" width="16.140625" customWidth="1"/>
    <col min="3" max="3" width="22.140625" customWidth="1"/>
    <col min="4" max="5" width="16.140625" customWidth="1"/>
    <col min="6" max="6" width="17.140625" customWidth="1"/>
    <col min="7" max="7" width="16.140625" customWidth="1"/>
    <col min="8" max="8" width="17.28515625" customWidth="1"/>
    <col min="9" max="10" width="16.140625" customWidth="1"/>
    <col min="11" max="11" width="19.42578125" customWidth="1"/>
  </cols>
  <sheetData>
    <row r="1" spans="1:11" ht="20.25" x14ac:dyDescent="0.3">
      <c r="A1" s="144" t="s">
        <v>318</v>
      </c>
      <c r="B1" s="144"/>
      <c r="C1" s="144"/>
      <c r="D1" s="144"/>
      <c r="E1" s="144"/>
      <c r="F1" s="144"/>
      <c r="G1" s="144"/>
      <c r="H1" s="144"/>
      <c r="I1" s="144"/>
      <c r="J1" s="144"/>
      <c r="K1" s="146"/>
    </row>
    <row r="2" spans="1:11" ht="20.25" x14ac:dyDescent="0.3">
      <c r="A2" s="144" t="s">
        <v>319</v>
      </c>
      <c r="B2" s="144"/>
      <c r="C2" s="144"/>
      <c r="D2" s="144"/>
      <c r="E2" s="144"/>
      <c r="F2" s="144"/>
      <c r="G2" s="144"/>
      <c r="H2" s="144"/>
      <c r="I2" s="144"/>
      <c r="J2" s="144"/>
      <c r="K2" s="146"/>
    </row>
    <row r="3" spans="1:11" ht="18.75" thickBot="1" x14ac:dyDescent="0.3">
      <c r="A3" s="38" t="s">
        <v>180</v>
      </c>
      <c r="B3" s="38"/>
      <c r="C3" s="38"/>
      <c r="D3" s="38"/>
      <c r="E3" s="38"/>
      <c r="F3" s="38"/>
      <c r="G3" s="38"/>
      <c r="H3" s="38"/>
      <c r="I3" s="38"/>
      <c r="J3" s="148" t="s">
        <v>179</v>
      </c>
      <c r="K3" s="148"/>
    </row>
    <row r="4" spans="1:11" ht="50.25" customHeight="1" x14ac:dyDescent="0.25">
      <c r="A4" s="139" t="s">
        <v>151</v>
      </c>
      <c r="B4" s="139" t="s">
        <v>152</v>
      </c>
      <c r="C4" s="139" t="s">
        <v>153</v>
      </c>
      <c r="D4" s="139" t="s">
        <v>178</v>
      </c>
      <c r="E4" s="147" t="s">
        <v>154</v>
      </c>
      <c r="F4" s="147"/>
      <c r="G4" s="147" t="s">
        <v>157</v>
      </c>
      <c r="H4" s="147"/>
      <c r="I4" s="147" t="s">
        <v>158</v>
      </c>
      <c r="J4" s="147"/>
      <c r="K4" s="139" t="s">
        <v>161</v>
      </c>
    </row>
    <row r="5" spans="1:11" ht="80.45" customHeight="1" thickBot="1" x14ac:dyDescent="0.3">
      <c r="A5" s="140"/>
      <c r="B5" s="140"/>
      <c r="C5" s="140"/>
      <c r="D5" s="140"/>
      <c r="E5" s="79" t="s">
        <v>155</v>
      </c>
      <c r="F5" s="79" t="s">
        <v>156</v>
      </c>
      <c r="G5" s="79" t="s">
        <v>155</v>
      </c>
      <c r="H5" s="79" t="s">
        <v>156</v>
      </c>
      <c r="I5" s="79" t="s">
        <v>159</v>
      </c>
      <c r="J5" s="79" t="s">
        <v>160</v>
      </c>
      <c r="K5" s="140"/>
    </row>
    <row r="6" spans="1:11" hidden="1" x14ac:dyDescent="0.25">
      <c r="A6" t="s">
        <v>0</v>
      </c>
      <c r="B6" s="37" t="s">
        <v>1</v>
      </c>
      <c r="C6" s="37" t="s">
        <v>2</v>
      </c>
      <c r="D6" s="37" t="s">
        <v>3</v>
      </c>
      <c r="E6" t="s">
        <v>4</v>
      </c>
      <c r="F6" t="s">
        <v>13</v>
      </c>
      <c r="G6" t="s">
        <v>14</v>
      </c>
      <c r="H6" t="s">
        <v>15</v>
      </c>
      <c r="I6" t="s">
        <v>66</v>
      </c>
      <c r="J6" t="s">
        <v>67</v>
      </c>
      <c r="K6" t="s">
        <v>68</v>
      </c>
    </row>
    <row r="7" spans="1:11" ht="45" customHeight="1" x14ac:dyDescent="0.25">
      <c r="A7" s="4" t="s">
        <v>162</v>
      </c>
      <c r="B7" s="9">
        <v>692</v>
      </c>
      <c r="C7" s="24">
        <f>Table10[[#This Row],[Column2]]/B14*100</f>
        <v>12.732290708371666</v>
      </c>
      <c r="D7" s="9">
        <v>219</v>
      </c>
      <c r="E7" s="9">
        <v>1200</v>
      </c>
      <c r="F7" s="9">
        <v>94</v>
      </c>
      <c r="G7" s="9">
        <v>9724</v>
      </c>
      <c r="H7" s="9">
        <v>7696</v>
      </c>
      <c r="I7" s="9">
        <v>13523</v>
      </c>
      <c r="J7" s="9">
        <v>9657</v>
      </c>
      <c r="K7" s="18" t="s">
        <v>163</v>
      </c>
    </row>
    <row r="8" spans="1:11" ht="45" customHeight="1" x14ac:dyDescent="0.25">
      <c r="A8" s="4" t="s">
        <v>164</v>
      </c>
      <c r="B8" s="9">
        <v>3003</v>
      </c>
      <c r="C8" s="24">
        <f>Table10[[#This Row],[Column2]]/B14*100</f>
        <v>55.252989880404776</v>
      </c>
      <c r="D8" s="9">
        <v>202</v>
      </c>
      <c r="E8" s="9">
        <v>3779</v>
      </c>
      <c r="F8" s="9">
        <v>95</v>
      </c>
      <c r="G8" s="9">
        <v>63074</v>
      </c>
      <c r="H8" s="9">
        <v>32901</v>
      </c>
      <c r="I8" s="9">
        <v>3181</v>
      </c>
      <c r="J8" s="9">
        <v>2275</v>
      </c>
      <c r="K8" s="4" t="s">
        <v>165</v>
      </c>
    </row>
    <row r="9" spans="1:11" ht="45" customHeight="1" x14ac:dyDescent="0.25">
      <c r="A9" s="4" t="s">
        <v>166</v>
      </c>
      <c r="B9" s="9">
        <v>4</v>
      </c>
      <c r="C9" s="24">
        <f>Table10[[#This Row],[Column2]]/B14*100</f>
        <v>7.3597056117755286E-2</v>
      </c>
      <c r="D9" s="9">
        <v>0</v>
      </c>
      <c r="E9" s="9">
        <v>0</v>
      </c>
      <c r="F9" s="9">
        <v>0</v>
      </c>
      <c r="G9" s="9">
        <v>6</v>
      </c>
      <c r="H9" s="9">
        <v>6</v>
      </c>
      <c r="I9" s="9">
        <v>0</v>
      </c>
      <c r="J9" s="9">
        <v>4</v>
      </c>
      <c r="K9" s="4" t="s">
        <v>167</v>
      </c>
    </row>
    <row r="10" spans="1:11" ht="45" customHeight="1" x14ac:dyDescent="0.25">
      <c r="A10" s="4" t="s">
        <v>168</v>
      </c>
      <c r="B10" s="9">
        <v>1328</v>
      </c>
      <c r="C10" s="24">
        <f>Table10[[#This Row],[Column2]]/B14*100</f>
        <v>24.434222631094755</v>
      </c>
      <c r="D10" s="9">
        <v>289</v>
      </c>
      <c r="E10" s="9">
        <v>417</v>
      </c>
      <c r="F10" s="9">
        <v>7</v>
      </c>
      <c r="G10" s="9">
        <v>25657</v>
      </c>
      <c r="H10" s="9">
        <v>4237</v>
      </c>
      <c r="I10" s="9">
        <v>734</v>
      </c>
      <c r="J10" s="9">
        <v>21</v>
      </c>
      <c r="K10" s="4" t="s">
        <v>169</v>
      </c>
    </row>
    <row r="11" spans="1:11" ht="45" customHeight="1" x14ac:dyDescent="0.25">
      <c r="A11" s="4" t="s">
        <v>170</v>
      </c>
      <c r="B11" s="9">
        <v>1</v>
      </c>
      <c r="C11" s="24">
        <f>Table10[[#This Row],[Column2]]/B14*100</f>
        <v>1.8399264029438821E-2</v>
      </c>
      <c r="D11" s="9">
        <v>0</v>
      </c>
      <c r="E11" s="9">
        <v>1</v>
      </c>
      <c r="F11" s="9">
        <v>0</v>
      </c>
      <c r="G11" s="9">
        <v>13</v>
      </c>
      <c r="H11" s="9">
        <v>13</v>
      </c>
      <c r="I11" s="9">
        <v>1</v>
      </c>
      <c r="J11" s="9">
        <v>1</v>
      </c>
      <c r="K11" s="4" t="s">
        <v>171</v>
      </c>
    </row>
    <row r="12" spans="1:11" ht="45" customHeight="1" x14ac:dyDescent="0.25">
      <c r="A12" s="4" t="s">
        <v>172</v>
      </c>
      <c r="B12" s="9">
        <v>91</v>
      </c>
      <c r="C12" s="24">
        <f>Table10[[#This Row],[Column2]]/B14*100</f>
        <v>1.6743330266789327</v>
      </c>
      <c r="D12" s="9">
        <v>0</v>
      </c>
      <c r="E12" s="9">
        <v>224</v>
      </c>
      <c r="F12" s="9">
        <v>1</v>
      </c>
      <c r="G12" s="9">
        <v>2822</v>
      </c>
      <c r="H12" s="9">
        <v>133</v>
      </c>
      <c r="I12" s="9">
        <v>24</v>
      </c>
      <c r="J12" s="9">
        <v>56</v>
      </c>
      <c r="K12" s="4" t="s">
        <v>173</v>
      </c>
    </row>
    <row r="13" spans="1:11" ht="45" customHeight="1" thickBot="1" x14ac:dyDescent="0.3">
      <c r="A13" s="4" t="s">
        <v>174</v>
      </c>
      <c r="B13" s="9">
        <v>316</v>
      </c>
      <c r="C13" s="24">
        <f>Table10[[#This Row],[Column2]]/B14*100</f>
        <v>5.8141674333026678</v>
      </c>
      <c r="D13" s="9">
        <v>198</v>
      </c>
      <c r="E13" s="9">
        <v>395</v>
      </c>
      <c r="F13" s="9">
        <v>43</v>
      </c>
      <c r="G13" s="9">
        <v>6919</v>
      </c>
      <c r="H13" s="9">
        <v>3705</v>
      </c>
      <c r="I13" s="9">
        <v>69</v>
      </c>
      <c r="J13" s="9">
        <v>48</v>
      </c>
      <c r="K13" s="4" t="s">
        <v>175</v>
      </c>
    </row>
    <row r="14" spans="1:11" ht="45" customHeight="1" thickBot="1" x14ac:dyDescent="0.3">
      <c r="A14" s="7" t="s">
        <v>24</v>
      </c>
      <c r="B14" s="14">
        <f t="shared" ref="B14:J14" si="0">SUM(B7:B13)</f>
        <v>5435</v>
      </c>
      <c r="C14" s="57">
        <f t="shared" si="0"/>
        <v>100.00000000000001</v>
      </c>
      <c r="D14" s="14">
        <f t="shared" si="0"/>
        <v>908</v>
      </c>
      <c r="E14" s="14">
        <f t="shared" si="0"/>
        <v>6016</v>
      </c>
      <c r="F14" s="14">
        <f t="shared" si="0"/>
        <v>240</v>
      </c>
      <c r="G14" s="14">
        <f t="shared" si="0"/>
        <v>108215</v>
      </c>
      <c r="H14" s="14">
        <f t="shared" si="0"/>
        <v>48691</v>
      </c>
      <c r="I14" s="14">
        <f t="shared" si="0"/>
        <v>17532</v>
      </c>
      <c r="J14" s="14">
        <f t="shared" si="0"/>
        <v>12062</v>
      </c>
      <c r="K14" s="7" t="s">
        <v>20</v>
      </c>
    </row>
    <row r="15" spans="1:11" s="10" customFormat="1" ht="45" customHeight="1" x14ac:dyDescent="0.25">
      <c r="A15" s="10" t="s">
        <v>269</v>
      </c>
      <c r="K15" s="10" t="s">
        <v>268</v>
      </c>
    </row>
  </sheetData>
  <mergeCells count="11">
    <mergeCell ref="A1:K1"/>
    <mergeCell ref="A2:K2"/>
    <mergeCell ref="E4:F4"/>
    <mergeCell ref="G4:H4"/>
    <mergeCell ref="I4:J4"/>
    <mergeCell ref="K4:K5"/>
    <mergeCell ref="A4:A5"/>
    <mergeCell ref="B4:B5"/>
    <mergeCell ref="C4:C5"/>
    <mergeCell ref="D4:D5"/>
    <mergeCell ref="J3:K3"/>
  </mergeCells>
  <printOptions horizontalCentered="1"/>
  <pageMargins left="0.23622047244094491" right="0.23622047244094491" top="0.74803149606299213" bottom="0.74803149606299213" header="0.31496062992125984" footer="0.31496062992125984"/>
  <pageSetup paperSize="9" scale="75"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rightToLeft="1" view="pageBreakPreview" zoomScale="60" zoomScaleNormal="100" workbookViewId="0">
      <selection activeCell="N16" sqref="N16:Q26"/>
    </sheetView>
  </sheetViews>
  <sheetFormatPr defaultRowHeight="15" x14ac:dyDescent="0.25"/>
  <cols>
    <col min="1" max="2" width="16.140625" customWidth="1"/>
    <col min="3" max="3" width="23" customWidth="1"/>
    <col min="4" max="5" width="16.140625" customWidth="1"/>
    <col min="6" max="6" width="19.42578125" customWidth="1"/>
    <col min="7" max="8" width="16.140625" customWidth="1"/>
    <col min="9" max="9" width="19.7109375" customWidth="1"/>
    <col min="10" max="10" width="16.140625" customWidth="1"/>
    <col min="11" max="11" width="18.85546875" customWidth="1"/>
  </cols>
  <sheetData>
    <row r="1" spans="1:11" ht="20.25" x14ac:dyDescent="0.3">
      <c r="A1" s="144" t="s">
        <v>320</v>
      </c>
      <c r="B1" s="144"/>
      <c r="C1" s="144"/>
      <c r="D1" s="144"/>
      <c r="E1" s="144"/>
      <c r="F1" s="144"/>
      <c r="G1" s="144"/>
      <c r="H1" s="144"/>
      <c r="I1" s="144"/>
      <c r="J1" s="144"/>
      <c r="K1" s="146"/>
    </row>
    <row r="2" spans="1:11" ht="20.25" x14ac:dyDescent="0.3">
      <c r="A2" s="144" t="s">
        <v>321</v>
      </c>
      <c r="B2" s="144"/>
      <c r="C2" s="144"/>
      <c r="D2" s="144"/>
      <c r="E2" s="144"/>
      <c r="F2" s="144"/>
      <c r="G2" s="144"/>
      <c r="H2" s="144"/>
      <c r="I2" s="144"/>
      <c r="J2" s="144"/>
      <c r="K2" s="146"/>
    </row>
    <row r="3" spans="1:11" ht="18.75" thickBot="1" x14ac:dyDescent="0.3">
      <c r="A3" s="38" t="s">
        <v>181</v>
      </c>
      <c r="B3" s="38"/>
      <c r="C3" s="38"/>
      <c r="D3" s="38"/>
      <c r="E3" s="38"/>
      <c r="F3" s="38"/>
      <c r="G3" s="38"/>
      <c r="H3" s="38"/>
      <c r="I3" s="38"/>
      <c r="J3" s="38"/>
      <c r="K3" s="28" t="s">
        <v>182</v>
      </c>
    </row>
    <row r="4" spans="1:11" ht="38.1" customHeight="1" x14ac:dyDescent="0.25">
      <c r="A4" s="139" t="s">
        <v>151</v>
      </c>
      <c r="B4" s="139" t="s">
        <v>152</v>
      </c>
      <c r="C4" s="139" t="s">
        <v>153</v>
      </c>
      <c r="D4" s="139" t="s">
        <v>178</v>
      </c>
      <c r="E4" s="147" t="s">
        <v>157</v>
      </c>
      <c r="F4" s="147"/>
      <c r="G4" s="147"/>
      <c r="H4" s="147" t="s">
        <v>176</v>
      </c>
      <c r="I4" s="147"/>
      <c r="J4" s="147"/>
      <c r="K4" s="139" t="s">
        <v>161</v>
      </c>
    </row>
    <row r="5" spans="1:11" ht="62.1" customHeight="1" thickBot="1" x14ac:dyDescent="0.3">
      <c r="A5" s="140"/>
      <c r="B5" s="140"/>
      <c r="C5" s="140"/>
      <c r="D5" s="140"/>
      <c r="E5" s="79" t="s">
        <v>155</v>
      </c>
      <c r="F5" s="79" t="s">
        <v>156</v>
      </c>
      <c r="G5" s="79" t="s">
        <v>177</v>
      </c>
      <c r="H5" s="79" t="s">
        <v>155</v>
      </c>
      <c r="I5" s="79" t="s">
        <v>156</v>
      </c>
      <c r="J5" s="79" t="s">
        <v>177</v>
      </c>
      <c r="K5" s="140"/>
    </row>
    <row r="6" spans="1:11" hidden="1" x14ac:dyDescent="0.25">
      <c r="A6" t="s">
        <v>0</v>
      </c>
      <c r="B6" s="37" t="s">
        <v>1</v>
      </c>
      <c r="C6" s="37" t="s">
        <v>2</v>
      </c>
      <c r="D6" s="37" t="s">
        <v>3</v>
      </c>
      <c r="E6" t="s">
        <v>4</v>
      </c>
      <c r="F6" t="s">
        <v>13</v>
      </c>
      <c r="G6" t="s">
        <v>350</v>
      </c>
      <c r="H6" t="s">
        <v>14</v>
      </c>
      <c r="I6" t="s">
        <v>15</v>
      </c>
      <c r="J6" t="s">
        <v>66</v>
      </c>
      <c r="K6" t="s">
        <v>68</v>
      </c>
    </row>
    <row r="7" spans="1:11" ht="45" customHeight="1" x14ac:dyDescent="0.25">
      <c r="A7" s="4" t="s">
        <v>162</v>
      </c>
      <c r="B7" s="9">
        <v>83</v>
      </c>
      <c r="C7" s="24">
        <f>Table104[[#This Row],[Column2]]/B14*100</f>
        <v>5.0060313630880575</v>
      </c>
      <c r="D7" s="9">
        <v>21</v>
      </c>
      <c r="E7" s="9">
        <v>207</v>
      </c>
      <c r="F7" s="9">
        <v>406</v>
      </c>
      <c r="G7" s="9">
        <v>36</v>
      </c>
      <c r="H7" s="9">
        <v>395</v>
      </c>
      <c r="I7" s="9">
        <v>31</v>
      </c>
      <c r="J7" s="9">
        <v>1490</v>
      </c>
      <c r="K7" s="4" t="s">
        <v>163</v>
      </c>
    </row>
    <row r="8" spans="1:11" ht="45" customHeight="1" x14ac:dyDescent="0.25">
      <c r="A8" s="4" t="s">
        <v>164</v>
      </c>
      <c r="B8" s="9">
        <v>762</v>
      </c>
      <c r="C8" s="24">
        <f>Table104[[#This Row],[Column2]]/B14*100</f>
        <v>45.958986731001204</v>
      </c>
      <c r="D8" s="9">
        <v>24</v>
      </c>
      <c r="E8" s="9">
        <v>607</v>
      </c>
      <c r="F8" s="9">
        <v>3036</v>
      </c>
      <c r="G8" s="9">
        <v>5</v>
      </c>
      <c r="H8" s="9">
        <v>1451</v>
      </c>
      <c r="I8" s="9">
        <v>32</v>
      </c>
      <c r="J8" s="9">
        <v>736</v>
      </c>
      <c r="K8" s="4" t="s">
        <v>165</v>
      </c>
    </row>
    <row r="9" spans="1:11" ht="45" customHeight="1" x14ac:dyDescent="0.25">
      <c r="A9" s="4" t="s">
        <v>166</v>
      </c>
      <c r="B9" s="9">
        <v>3</v>
      </c>
      <c r="C9" s="24">
        <f>Table104[[#This Row],[Column2]]/B14*100</f>
        <v>0.18094089264173704</v>
      </c>
      <c r="D9" s="9">
        <v>0</v>
      </c>
      <c r="E9" s="9">
        <v>10</v>
      </c>
      <c r="F9" s="9">
        <v>32</v>
      </c>
      <c r="G9" s="9">
        <v>0</v>
      </c>
      <c r="H9" s="9">
        <v>2</v>
      </c>
      <c r="I9" s="9">
        <v>0</v>
      </c>
      <c r="J9" s="9">
        <v>0</v>
      </c>
      <c r="K9" s="4" t="s">
        <v>167</v>
      </c>
    </row>
    <row r="10" spans="1:11" ht="45" customHeight="1" x14ac:dyDescent="0.25">
      <c r="A10" s="4" t="s">
        <v>168</v>
      </c>
      <c r="B10" s="9">
        <v>559</v>
      </c>
      <c r="C10" s="24">
        <f>Table104[[#This Row],[Column2]]/B14*100</f>
        <v>33.715319662243665</v>
      </c>
      <c r="D10" s="9">
        <v>9</v>
      </c>
      <c r="E10" s="9">
        <v>98</v>
      </c>
      <c r="F10" s="9">
        <v>826</v>
      </c>
      <c r="G10" s="9">
        <v>49</v>
      </c>
      <c r="H10" s="9">
        <v>227</v>
      </c>
      <c r="I10" s="9">
        <v>4</v>
      </c>
      <c r="J10" s="9">
        <v>34</v>
      </c>
      <c r="K10" s="4" t="s">
        <v>169</v>
      </c>
    </row>
    <row r="11" spans="1:11" ht="45" customHeight="1" x14ac:dyDescent="0.25">
      <c r="A11" s="4" t="s">
        <v>170</v>
      </c>
      <c r="B11" s="9">
        <v>3</v>
      </c>
      <c r="C11" s="24">
        <f>Table104[[#This Row],[Column2]]/B14*100</f>
        <v>0.18094089264173704</v>
      </c>
      <c r="D11" s="9">
        <v>0</v>
      </c>
      <c r="E11" s="9">
        <v>27</v>
      </c>
      <c r="F11" s="9">
        <v>15</v>
      </c>
      <c r="G11" s="9">
        <v>0</v>
      </c>
      <c r="H11" s="9">
        <v>8</v>
      </c>
      <c r="I11" s="9">
        <v>2</v>
      </c>
      <c r="J11" s="9">
        <v>3</v>
      </c>
      <c r="K11" s="4" t="s">
        <v>171</v>
      </c>
    </row>
    <row r="12" spans="1:11" ht="45" customHeight="1" x14ac:dyDescent="0.25">
      <c r="A12" s="4" t="s">
        <v>172</v>
      </c>
      <c r="B12" s="9">
        <v>79</v>
      </c>
      <c r="C12" s="24">
        <v>4.7</v>
      </c>
      <c r="D12" s="9">
        <v>0</v>
      </c>
      <c r="E12" s="9">
        <v>38</v>
      </c>
      <c r="F12" s="9">
        <v>280</v>
      </c>
      <c r="G12" s="9">
        <v>0</v>
      </c>
      <c r="H12" s="9">
        <v>31</v>
      </c>
      <c r="I12" s="9">
        <v>2</v>
      </c>
      <c r="J12" s="9">
        <v>4</v>
      </c>
      <c r="K12" s="4" t="s">
        <v>173</v>
      </c>
    </row>
    <row r="13" spans="1:11" ht="45" customHeight="1" thickBot="1" x14ac:dyDescent="0.3">
      <c r="A13" s="4" t="s">
        <v>174</v>
      </c>
      <c r="B13" s="9">
        <v>169</v>
      </c>
      <c r="C13" s="24">
        <f>Table104[[#This Row],[Column2]]/B14*100</f>
        <v>10.193003618817853</v>
      </c>
      <c r="D13" s="9">
        <v>10</v>
      </c>
      <c r="E13" s="9">
        <v>330</v>
      </c>
      <c r="F13" s="9">
        <v>491</v>
      </c>
      <c r="G13" s="9">
        <v>2</v>
      </c>
      <c r="H13" s="9">
        <v>412</v>
      </c>
      <c r="I13" s="9">
        <v>69</v>
      </c>
      <c r="J13" s="9">
        <v>1588</v>
      </c>
      <c r="K13" s="4" t="s">
        <v>175</v>
      </c>
    </row>
    <row r="14" spans="1:11" ht="45" customHeight="1" thickBot="1" x14ac:dyDescent="0.3">
      <c r="A14" s="7" t="s">
        <v>24</v>
      </c>
      <c r="B14" s="14">
        <f t="shared" ref="B14:J14" si="0">SUM(B7:B13)</f>
        <v>1658</v>
      </c>
      <c r="C14" s="57">
        <f t="shared" si="0"/>
        <v>99.935223160434262</v>
      </c>
      <c r="D14" s="14">
        <f t="shared" si="0"/>
        <v>64</v>
      </c>
      <c r="E14" s="14">
        <f t="shared" si="0"/>
        <v>1317</v>
      </c>
      <c r="F14" s="14">
        <f t="shared" si="0"/>
        <v>5086</v>
      </c>
      <c r="G14" s="14">
        <f>SUM(G7:G13)</f>
        <v>92</v>
      </c>
      <c r="H14" s="14">
        <f t="shared" si="0"/>
        <v>2526</v>
      </c>
      <c r="I14" s="14">
        <f t="shared" si="0"/>
        <v>140</v>
      </c>
      <c r="J14" s="14">
        <f t="shared" si="0"/>
        <v>3855</v>
      </c>
      <c r="K14" s="7" t="s">
        <v>20</v>
      </c>
    </row>
    <row r="15" spans="1:11" s="10" customFormat="1" x14ac:dyDescent="0.25">
      <c r="A15" s="10" t="s">
        <v>269</v>
      </c>
      <c r="K15" s="10" t="s">
        <v>268</v>
      </c>
    </row>
  </sheetData>
  <mergeCells count="9">
    <mergeCell ref="K4:K5"/>
    <mergeCell ref="H4:J4"/>
    <mergeCell ref="A1:K1"/>
    <mergeCell ref="A2:K2"/>
    <mergeCell ref="A4:A5"/>
    <mergeCell ref="B4:B5"/>
    <mergeCell ref="C4:C5"/>
    <mergeCell ref="D4:D5"/>
    <mergeCell ref="E4:G4"/>
  </mergeCells>
  <printOptions horizontalCentered="1"/>
  <pageMargins left="0.23622047244094491" right="0.23622047244094491" top="0.74803149606299213" bottom="0.74803149606299213" header="0.31496062992125984" footer="0.31496062992125984"/>
  <pageSetup paperSize="9" scale="73"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rightToLeft="1" view="pageBreakPreview" zoomScale="70" zoomScaleNormal="100" zoomScaleSheetLayoutView="70" workbookViewId="0">
      <selection activeCell="D41" sqref="D41"/>
    </sheetView>
  </sheetViews>
  <sheetFormatPr defaultRowHeight="15" x14ac:dyDescent="0.25"/>
  <cols>
    <col min="1" max="1" width="25.5703125" customWidth="1"/>
    <col min="2" max="3" width="27.140625" customWidth="1"/>
    <col min="4" max="4" width="29.28515625" customWidth="1"/>
    <col min="5" max="5" width="28.42578125" customWidth="1"/>
    <col min="6" max="6" width="28.140625" customWidth="1"/>
  </cols>
  <sheetData>
    <row r="1" spans="1:6" ht="20.25" x14ac:dyDescent="0.25">
      <c r="A1" s="133" t="s">
        <v>322</v>
      </c>
      <c r="B1" s="133"/>
      <c r="C1" s="133"/>
      <c r="D1" s="133"/>
      <c r="E1" s="133"/>
      <c r="F1" s="133"/>
    </row>
    <row r="2" spans="1:6" ht="20.25" x14ac:dyDescent="0.25">
      <c r="A2" s="133" t="s">
        <v>323</v>
      </c>
      <c r="B2" s="133"/>
      <c r="C2" s="133"/>
      <c r="D2" s="133"/>
      <c r="E2" s="133"/>
      <c r="F2" s="133"/>
    </row>
    <row r="3" spans="1:6" ht="18.75" thickBot="1" x14ac:dyDescent="0.3">
      <c r="A3" s="30" t="s">
        <v>187</v>
      </c>
      <c r="B3" s="30"/>
      <c r="C3" s="30"/>
      <c r="D3" s="30"/>
      <c r="E3" s="30"/>
      <c r="F3" s="31" t="s">
        <v>188</v>
      </c>
    </row>
    <row r="4" spans="1:6" ht="36.75" thickBot="1" x14ac:dyDescent="0.3">
      <c r="A4" s="88" t="s">
        <v>25</v>
      </c>
      <c r="B4" s="82" t="s">
        <v>183</v>
      </c>
      <c r="C4" s="82" t="s">
        <v>351</v>
      </c>
      <c r="D4" s="82" t="s">
        <v>184</v>
      </c>
      <c r="E4" s="82" t="s">
        <v>29</v>
      </c>
      <c r="F4" s="88" t="s">
        <v>100</v>
      </c>
    </row>
    <row r="5" spans="1:6" ht="21.95" customHeight="1" x14ac:dyDescent="0.25">
      <c r="A5" s="4" t="s">
        <v>114</v>
      </c>
      <c r="B5" s="9">
        <v>15</v>
      </c>
      <c r="C5" s="9">
        <v>0</v>
      </c>
      <c r="D5" s="9">
        <v>1124</v>
      </c>
      <c r="E5" s="9">
        <f t="shared" ref="E5:E19" si="0">SUM(B5:D5)</f>
        <v>1139</v>
      </c>
      <c r="F5" s="4" t="s">
        <v>115</v>
      </c>
    </row>
    <row r="6" spans="1:6" ht="21.95" customHeight="1" x14ac:dyDescent="0.25">
      <c r="A6" s="4" t="s">
        <v>34</v>
      </c>
      <c r="B6" s="9">
        <v>17</v>
      </c>
      <c r="C6" s="9">
        <v>0</v>
      </c>
      <c r="D6" s="9">
        <v>1120</v>
      </c>
      <c r="E6" s="9">
        <f t="shared" si="0"/>
        <v>1137</v>
      </c>
      <c r="F6" s="4" t="s">
        <v>35</v>
      </c>
    </row>
    <row r="7" spans="1:6" ht="21.95" customHeight="1" x14ac:dyDescent="0.25">
      <c r="A7" s="4" t="s">
        <v>36</v>
      </c>
      <c r="B7" s="9">
        <v>15</v>
      </c>
      <c r="C7" s="9">
        <v>0</v>
      </c>
      <c r="D7" s="9">
        <v>1945</v>
      </c>
      <c r="E7" s="9">
        <f t="shared" si="0"/>
        <v>1960</v>
      </c>
      <c r="F7" s="4" t="s">
        <v>37</v>
      </c>
    </row>
    <row r="8" spans="1:6" ht="21.95" customHeight="1" x14ac:dyDescent="0.25">
      <c r="A8" s="4" t="s">
        <v>38</v>
      </c>
      <c r="B8" s="9">
        <v>10</v>
      </c>
      <c r="C8" s="9">
        <v>0</v>
      </c>
      <c r="D8" s="9">
        <v>1512</v>
      </c>
      <c r="E8" s="9">
        <f t="shared" si="0"/>
        <v>1522</v>
      </c>
      <c r="F8" s="4" t="s">
        <v>39</v>
      </c>
    </row>
    <row r="9" spans="1:6" ht="21.95" customHeight="1" x14ac:dyDescent="0.25">
      <c r="A9" s="4" t="s">
        <v>64</v>
      </c>
      <c r="B9" s="9">
        <v>1740</v>
      </c>
      <c r="C9" s="9">
        <v>4</v>
      </c>
      <c r="D9" s="9">
        <v>39227</v>
      </c>
      <c r="E9" s="9">
        <f t="shared" si="0"/>
        <v>40971</v>
      </c>
      <c r="F9" s="4" t="s">
        <v>41</v>
      </c>
    </row>
    <row r="10" spans="1:6" ht="21.95" customHeight="1" x14ac:dyDescent="0.25">
      <c r="A10" s="4" t="s">
        <v>42</v>
      </c>
      <c r="B10" s="9">
        <v>55</v>
      </c>
      <c r="C10" s="9">
        <v>0</v>
      </c>
      <c r="D10" s="9">
        <v>2849</v>
      </c>
      <c r="E10" s="9">
        <f t="shared" si="0"/>
        <v>2904</v>
      </c>
      <c r="F10" s="4" t="s">
        <v>43</v>
      </c>
    </row>
    <row r="11" spans="1:6" ht="21.95" customHeight="1" x14ac:dyDescent="0.25">
      <c r="A11" s="4" t="s">
        <v>44</v>
      </c>
      <c r="B11" s="9">
        <v>32</v>
      </c>
      <c r="C11" s="9">
        <v>1</v>
      </c>
      <c r="D11" s="9">
        <v>1811</v>
      </c>
      <c r="E11" s="9">
        <f t="shared" si="0"/>
        <v>1844</v>
      </c>
      <c r="F11" s="4" t="s">
        <v>45</v>
      </c>
    </row>
    <row r="12" spans="1:6" ht="21.95" customHeight="1" x14ac:dyDescent="0.25">
      <c r="A12" s="4" t="s">
        <v>46</v>
      </c>
      <c r="B12" s="9">
        <v>19</v>
      </c>
      <c r="C12" s="9">
        <v>1</v>
      </c>
      <c r="D12" s="9">
        <v>919</v>
      </c>
      <c r="E12" s="9">
        <f t="shared" si="0"/>
        <v>939</v>
      </c>
      <c r="F12" s="4" t="s">
        <v>47</v>
      </c>
    </row>
    <row r="13" spans="1:6" ht="21.95" customHeight="1" x14ac:dyDescent="0.25">
      <c r="A13" s="4" t="s">
        <v>48</v>
      </c>
      <c r="B13" s="9">
        <v>21</v>
      </c>
      <c r="C13" s="9">
        <v>0</v>
      </c>
      <c r="D13" s="9">
        <v>731</v>
      </c>
      <c r="E13" s="9">
        <f t="shared" si="0"/>
        <v>752</v>
      </c>
      <c r="F13" s="4" t="s">
        <v>49</v>
      </c>
    </row>
    <row r="14" spans="1:6" ht="21.95" customHeight="1" x14ac:dyDescent="0.25">
      <c r="A14" s="4" t="s">
        <v>50</v>
      </c>
      <c r="B14" s="9">
        <v>40</v>
      </c>
      <c r="C14" s="9">
        <v>513</v>
      </c>
      <c r="D14" s="9">
        <v>508</v>
      </c>
      <c r="E14" s="9">
        <f t="shared" si="0"/>
        <v>1061</v>
      </c>
      <c r="F14" s="4" t="s">
        <v>51</v>
      </c>
    </row>
    <row r="15" spans="1:6" ht="21.95" customHeight="1" x14ac:dyDescent="0.25">
      <c r="A15" s="4" t="s">
        <v>52</v>
      </c>
      <c r="B15" s="9">
        <v>16</v>
      </c>
      <c r="C15" s="9">
        <v>15</v>
      </c>
      <c r="D15" s="9">
        <v>922</v>
      </c>
      <c r="E15" s="9">
        <f t="shared" si="0"/>
        <v>953</v>
      </c>
      <c r="F15" s="4" t="s">
        <v>53</v>
      </c>
    </row>
    <row r="16" spans="1:6" ht="21.95" customHeight="1" x14ac:dyDescent="0.25">
      <c r="A16" s="4" t="s">
        <v>54</v>
      </c>
      <c r="B16" s="9">
        <v>20</v>
      </c>
      <c r="C16" s="9">
        <v>0</v>
      </c>
      <c r="D16" s="9">
        <v>629</v>
      </c>
      <c r="E16" s="9">
        <f t="shared" si="0"/>
        <v>649</v>
      </c>
      <c r="F16" s="4" t="s">
        <v>55</v>
      </c>
    </row>
    <row r="17" spans="1:6" ht="21.95" customHeight="1" x14ac:dyDescent="0.25">
      <c r="A17" s="4" t="s">
        <v>56</v>
      </c>
      <c r="B17" s="9">
        <v>25</v>
      </c>
      <c r="C17" s="9">
        <v>0</v>
      </c>
      <c r="D17" s="9">
        <v>794</v>
      </c>
      <c r="E17" s="9">
        <f t="shared" si="0"/>
        <v>819</v>
      </c>
      <c r="F17" s="4" t="s">
        <v>57</v>
      </c>
    </row>
    <row r="18" spans="1:6" ht="21.95" customHeight="1" x14ac:dyDescent="0.25">
      <c r="A18" s="4" t="s">
        <v>58</v>
      </c>
      <c r="B18" s="9">
        <v>18</v>
      </c>
      <c r="C18" s="9">
        <v>0</v>
      </c>
      <c r="D18" s="9">
        <v>1049</v>
      </c>
      <c r="E18" s="9">
        <f t="shared" si="0"/>
        <v>1067</v>
      </c>
      <c r="F18" s="4" t="s">
        <v>59</v>
      </c>
    </row>
    <row r="19" spans="1:6" ht="21.95" customHeight="1" x14ac:dyDescent="0.25">
      <c r="A19" s="4" t="s">
        <v>60</v>
      </c>
      <c r="B19" s="9">
        <v>28</v>
      </c>
      <c r="C19" s="9">
        <v>0</v>
      </c>
      <c r="D19" s="9">
        <v>2344</v>
      </c>
      <c r="E19" s="9">
        <f t="shared" si="0"/>
        <v>2372</v>
      </c>
      <c r="F19" s="4" t="s">
        <v>61</v>
      </c>
    </row>
    <row r="20" spans="1:6" ht="21.95" customHeight="1" x14ac:dyDescent="0.25">
      <c r="A20" s="4" t="s">
        <v>137</v>
      </c>
      <c r="B20" s="40"/>
      <c r="C20" s="40"/>
      <c r="D20" s="40"/>
      <c r="E20" s="9"/>
      <c r="F20" s="4" t="s">
        <v>185</v>
      </c>
    </row>
    <row r="21" spans="1:6" ht="21.95" customHeight="1" x14ac:dyDescent="0.25">
      <c r="A21" s="4" t="s">
        <v>139</v>
      </c>
      <c r="B21" s="9">
        <v>17</v>
      </c>
      <c r="C21" s="9">
        <v>0</v>
      </c>
      <c r="D21" s="9">
        <v>64</v>
      </c>
      <c r="E21" s="9">
        <f>Table11[[#This Row],[رسائل عادية
Letters]]+Table11[[#This Row],[بريد سريع
express mail]]+Table11[[#This Row],[مسجلة محلية
Locally recorded]]</f>
        <v>81</v>
      </c>
      <c r="F21" s="4" t="s">
        <v>141</v>
      </c>
    </row>
    <row r="22" spans="1:6" ht="21.95" customHeight="1" x14ac:dyDescent="0.25">
      <c r="A22" s="4" t="s">
        <v>142</v>
      </c>
      <c r="B22" s="9">
        <v>12</v>
      </c>
      <c r="C22" s="9">
        <v>0</v>
      </c>
      <c r="D22" s="9">
        <v>259</v>
      </c>
      <c r="E22" s="9">
        <f>Table11[[#This Row],[رسائل عادية
Letters]]+Table11[[#This Row],[بريد سريع
express mail]]+Table11[[#This Row],[مسجلة محلية
Locally recorded]]</f>
        <v>271</v>
      </c>
      <c r="F22" s="4" t="s">
        <v>143</v>
      </c>
    </row>
    <row r="23" spans="1:6" ht="21.95" customHeight="1" thickBot="1" x14ac:dyDescent="0.3">
      <c r="A23" s="4" t="s">
        <v>144</v>
      </c>
      <c r="B23" s="9">
        <v>10</v>
      </c>
      <c r="C23" s="9">
        <v>0</v>
      </c>
      <c r="D23" s="9">
        <v>347</v>
      </c>
      <c r="E23" s="9">
        <f>Table11[[#This Row],[رسائل عادية
Letters]]+Table11[[#This Row],[بريد سريع
express mail]]+Table11[[#This Row],[مسجلة محلية
Locally recorded]]</f>
        <v>357</v>
      </c>
      <c r="F23" s="4" t="s">
        <v>145</v>
      </c>
    </row>
    <row r="24" spans="1:6" ht="21.95" customHeight="1" thickBot="1" x14ac:dyDescent="0.3">
      <c r="A24" s="7" t="s">
        <v>24</v>
      </c>
      <c r="B24" s="14">
        <f>SUM(B5:B23)</f>
        <v>2110</v>
      </c>
      <c r="C24" s="14">
        <f>SUM(C5:C23)</f>
        <v>534</v>
      </c>
      <c r="D24" s="14">
        <f>SUM(D5:D23)</f>
        <v>58154</v>
      </c>
      <c r="E24" s="14">
        <f>SUM(B24:D24)</f>
        <v>60798</v>
      </c>
      <c r="F24" s="7" t="s">
        <v>20</v>
      </c>
    </row>
    <row r="25" spans="1:6" ht="20.100000000000001" customHeight="1" x14ac:dyDescent="0.25">
      <c r="A25" s="10" t="s">
        <v>270</v>
      </c>
      <c r="B25" s="10"/>
      <c r="C25" s="10"/>
      <c r="D25" s="10"/>
      <c r="E25" s="95"/>
      <c r="F25" s="10" t="s">
        <v>267</v>
      </c>
    </row>
  </sheetData>
  <mergeCells count="2">
    <mergeCell ref="A1:F1"/>
    <mergeCell ref="A2:F2"/>
  </mergeCells>
  <printOptions horizontalCentered="1"/>
  <pageMargins left="0.23622047244094491" right="0.23622047244094491" top="0.74803149606299213" bottom="0.74803149606299213" header="0.31496062992125984" footer="0.31496062992125984"/>
  <pageSetup paperSize="9" scale="85" orientation="landscape" r:id="rId1"/>
  <ignoredErrors>
    <ignoredError sqref="E5:E24" calculatedColumn="1"/>
  </ignoredErrors>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rightToLeft="1" view="pageBreakPreview" zoomScale="70" zoomScaleNormal="100" zoomScaleSheetLayoutView="70" workbookViewId="0">
      <selection activeCell="F35" sqref="F35"/>
    </sheetView>
  </sheetViews>
  <sheetFormatPr defaultRowHeight="15" x14ac:dyDescent="0.25"/>
  <cols>
    <col min="1" max="1" width="19.5703125" customWidth="1"/>
    <col min="2" max="2" width="20.42578125" customWidth="1"/>
    <col min="3" max="3" width="23.140625" customWidth="1"/>
    <col min="4" max="4" width="25.5703125" customWidth="1"/>
    <col min="5" max="5" width="25" customWidth="1"/>
    <col min="6" max="6" width="26" customWidth="1"/>
    <col min="7" max="7" width="22.85546875" customWidth="1"/>
  </cols>
  <sheetData>
    <row r="1" spans="1:7" ht="20.25" x14ac:dyDescent="0.25">
      <c r="A1" s="133" t="s">
        <v>324</v>
      </c>
      <c r="B1" s="133"/>
      <c r="C1" s="133"/>
      <c r="D1" s="133"/>
      <c r="E1" s="133"/>
      <c r="F1" s="133"/>
      <c r="G1" s="133"/>
    </row>
    <row r="2" spans="1:7" ht="20.25" x14ac:dyDescent="0.25">
      <c r="A2" s="133" t="s">
        <v>325</v>
      </c>
      <c r="B2" s="133"/>
      <c r="C2" s="133"/>
      <c r="D2" s="133"/>
      <c r="E2" s="133"/>
      <c r="F2" s="133"/>
      <c r="G2" s="133"/>
    </row>
    <row r="3" spans="1:7" ht="18.75" thickBot="1" x14ac:dyDescent="0.3">
      <c r="A3" s="30" t="s">
        <v>189</v>
      </c>
      <c r="B3" s="30"/>
      <c r="C3" s="30"/>
      <c r="D3" s="30"/>
      <c r="E3" s="30"/>
      <c r="F3" s="30"/>
      <c r="G3" s="31" t="s">
        <v>190</v>
      </c>
    </row>
    <row r="4" spans="1:7" ht="36.75" thickBot="1" x14ac:dyDescent="0.3">
      <c r="A4" s="88" t="s">
        <v>25</v>
      </c>
      <c r="B4" s="82" t="s">
        <v>183</v>
      </c>
      <c r="C4" s="82" t="s">
        <v>186</v>
      </c>
      <c r="D4" s="82" t="s">
        <v>351</v>
      </c>
      <c r="E4" s="82" t="s">
        <v>184</v>
      </c>
      <c r="F4" s="82" t="s">
        <v>29</v>
      </c>
      <c r="G4" s="88" t="s">
        <v>100</v>
      </c>
    </row>
    <row r="5" spans="1:7" ht="21.95" customHeight="1" x14ac:dyDescent="0.25">
      <c r="A5" s="4" t="s">
        <v>114</v>
      </c>
      <c r="B5" s="9">
        <v>440</v>
      </c>
      <c r="C5" s="9">
        <v>750</v>
      </c>
      <c r="D5" s="9">
        <v>14</v>
      </c>
      <c r="E5" s="9">
        <v>1138</v>
      </c>
      <c r="F5" s="9">
        <f t="shared" ref="F5:F19" si="0">SUM(B5:E5)</f>
        <v>2342</v>
      </c>
      <c r="G5" s="4" t="s">
        <v>115</v>
      </c>
    </row>
    <row r="6" spans="1:7" ht="21.95" customHeight="1" x14ac:dyDescent="0.25">
      <c r="A6" s="4" t="s">
        <v>34</v>
      </c>
      <c r="B6" s="9">
        <v>366</v>
      </c>
      <c r="C6" s="9">
        <v>324</v>
      </c>
      <c r="D6" s="9">
        <v>9</v>
      </c>
      <c r="E6" s="9">
        <v>1193</v>
      </c>
      <c r="F6" s="9">
        <f t="shared" si="0"/>
        <v>1892</v>
      </c>
      <c r="G6" s="4" t="s">
        <v>35</v>
      </c>
    </row>
    <row r="7" spans="1:7" ht="21.95" customHeight="1" x14ac:dyDescent="0.25">
      <c r="A7" s="4" t="s">
        <v>36</v>
      </c>
      <c r="B7" s="9">
        <v>365</v>
      </c>
      <c r="C7" s="9">
        <v>354</v>
      </c>
      <c r="D7" s="9">
        <v>19</v>
      </c>
      <c r="E7" s="9">
        <v>1935</v>
      </c>
      <c r="F7" s="9">
        <f t="shared" si="0"/>
        <v>2673</v>
      </c>
      <c r="G7" s="4" t="s">
        <v>37</v>
      </c>
    </row>
    <row r="8" spans="1:7" ht="21.95" customHeight="1" x14ac:dyDescent="0.25">
      <c r="A8" s="4" t="s">
        <v>38</v>
      </c>
      <c r="B8" s="9">
        <v>410</v>
      </c>
      <c r="C8" s="9">
        <v>259</v>
      </c>
      <c r="D8" s="9">
        <v>7</v>
      </c>
      <c r="E8" s="9">
        <v>1005</v>
      </c>
      <c r="F8" s="9">
        <f t="shared" si="0"/>
        <v>1681</v>
      </c>
      <c r="G8" s="4" t="s">
        <v>39</v>
      </c>
    </row>
    <row r="9" spans="1:7" ht="21.95" customHeight="1" x14ac:dyDescent="0.25">
      <c r="A9" s="4" t="s">
        <v>64</v>
      </c>
      <c r="B9" s="9">
        <v>6200</v>
      </c>
      <c r="C9" s="9">
        <v>15820</v>
      </c>
      <c r="D9" s="9">
        <v>123</v>
      </c>
      <c r="E9" s="9">
        <v>60115</v>
      </c>
      <c r="F9" s="9">
        <f t="shared" si="0"/>
        <v>82258</v>
      </c>
      <c r="G9" s="4" t="s">
        <v>41</v>
      </c>
    </row>
    <row r="10" spans="1:7" ht="21.95" customHeight="1" x14ac:dyDescent="0.25">
      <c r="A10" s="4" t="s">
        <v>42</v>
      </c>
      <c r="B10" s="9">
        <v>388</v>
      </c>
      <c r="C10" s="9">
        <v>554</v>
      </c>
      <c r="D10" s="9">
        <v>2</v>
      </c>
      <c r="E10" s="9">
        <v>2107</v>
      </c>
      <c r="F10" s="9">
        <f t="shared" si="0"/>
        <v>3051</v>
      </c>
      <c r="G10" s="4" t="s">
        <v>43</v>
      </c>
    </row>
    <row r="11" spans="1:7" ht="21.95" customHeight="1" x14ac:dyDescent="0.25">
      <c r="A11" s="4" t="s">
        <v>44</v>
      </c>
      <c r="B11" s="9">
        <v>600</v>
      </c>
      <c r="C11" s="9">
        <v>654</v>
      </c>
      <c r="D11" s="9">
        <v>20</v>
      </c>
      <c r="E11" s="9">
        <v>1262</v>
      </c>
      <c r="F11" s="9">
        <f t="shared" si="0"/>
        <v>2536</v>
      </c>
      <c r="G11" s="4" t="s">
        <v>45</v>
      </c>
    </row>
    <row r="12" spans="1:7" ht="21.95" customHeight="1" x14ac:dyDescent="0.25">
      <c r="A12" s="4" t="s">
        <v>46</v>
      </c>
      <c r="B12" s="9">
        <v>414</v>
      </c>
      <c r="C12" s="9">
        <v>282</v>
      </c>
      <c r="D12" s="9">
        <v>8</v>
      </c>
      <c r="E12" s="9">
        <v>1313</v>
      </c>
      <c r="F12" s="9">
        <f t="shared" si="0"/>
        <v>2017</v>
      </c>
      <c r="G12" s="4" t="s">
        <v>47</v>
      </c>
    </row>
    <row r="13" spans="1:7" ht="21.95" customHeight="1" x14ac:dyDescent="0.25">
      <c r="A13" s="4" t="s">
        <v>48</v>
      </c>
      <c r="B13" s="9">
        <v>288</v>
      </c>
      <c r="C13" s="9">
        <v>241</v>
      </c>
      <c r="D13" s="9">
        <v>7</v>
      </c>
      <c r="E13" s="9">
        <v>724</v>
      </c>
      <c r="F13" s="9">
        <f t="shared" si="0"/>
        <v>1260</v>
      </c>
      <c r="G13" s="4" t="s">
        <v>49</v>
      </c>
    </row>
    <row r="14" spans="1:7" ht="21.95" customHeight="1" x14ac:dyDescent="0.25">
      <c r="A14" s="4" t="s">
        <v>50</v>
      </c>
      <c r="B14" s="9">
        <v>375</v>
      </c>
      <c r="C14" s="9">
        <v>684</v>
      </c>
      <c r="D14" s="9">
        <v>213</v>
      </c>
      <c r="E14" s="9">
        <v>946</v>
      </c>
      <c r="F14" s="9">
        <f t="shared" si="0"/>
        <v>2218</v>
      </c>
      <c r="G14" s="4" t="s">
        <v>51</v>
      </c>
    </row>
    <row r="15" spans="1:7" ht="21.95" customHeight="1" x14ac:dyDescent="0.25">
      <c r="A15" s="4" t="s">
        <v>52</v>
      </c>
      <c r="B15" s="9">
        <v>354</v>
      </c>
      <c r="C15" s="9">
        <v>450</v>
      </c>
      <c r="D15" s="9">
        <v>13</v>
      </c>
      <c r="E15" s="9">
        <v>955</v>
      </c>
      <c r="F15" s="9">
        <f t="shared" si="0"/>
        <v>1772</v>
      </c>
      <c r="G15" s="4" t="s">
        <v>53</v>
      </c>
    </row>
    <row r="16" spans="1:7" ht="21.95" customHeight="1" x14ac:dyDescent="0.25">
      <c r="A16" s="4" t="s">
        <v>54</v>
      </c>
      <c r="B16" s="9">
        <v>320</v>
      </c>
      <c r="C16" s="9">
        <v>450</v>
      </c>
      <c r="D16" s="9">
        <v>5</v>
      </c>
      <c r="E16" s="9">
        <v>570</v>
      </c>
      <c r="F16" s="9">
        <f t="shared" si="0"/>
        <v>1345</v>
      </c>
      <c r="G16" s="4" t="s">
        <v>55</v>
      </c>
    </row>
    <row r="17" spans="1:7" ht="21.95" customHeight="1" x14ac:dyDescent="0.25">
      <c r="A17" s="4" t="s">
        <v>56</v>
      </c>
      <c r="B17" s="9">
        <v>621</v>
      </c>
      <c r="C17" s="9">
        <v>187</v>
      </c>
      <c r="D17" s="9">
        <v>8</v>
      </c>
      <c r="E17" s="9">
        <v>796</v>
      </c>
      <c r="F17" s="9">
        <f t="shared" si="0"/>
        <v>1612</v>
      </c>
      <c r="G17" s="4" t="s">
        <v>57</v>
      </c>
    </row>
    <row r="18" spans="1:7" ht="21.95" customHeight="1" x14ac:dyDescent="0.25">
      <c r="A18" s="4" t="s">
        <v>58</v>
      </c>
      <c r="B18" s="9">
        <v>185</v>
      </c>
      <c r="C18" s="9">
        <v>351</v>
      </c>
      <c r="D18" s="9">
        <v>3</v>
      </c>
      <c r="E18" s="9">
        <v>586</v>
      </c>
      <c r="F18" s="9">
        <f t="shared" si="0"/>
        <v>1125</v>
      </c>
      <c r="G18" s="4" t="s">
        <v>59</v>
      </c>
    </row>
    <row r="19" spans="1:7" ht="21.95" customHeight="1" x14ac:dyDescent="0.25">
      <c r="A19" s="4" t="s">
        <v>60</v>
      </c>
      <c r="B19" s="9">
        <v>850</v>
      </c>
      <c r="C19" s="9">
        <v>1450</v>
      </c>
      <c r="D19" s="9">
        <v>22</v>
      </c>
      <c r="E19" s="9">
        <v>1616</v>
      </c>
      <c r="F19" s="9">
        <f t="shared" si="0"/>
        <v>3938</v>
      </c>
      <c r="G19" s="4" t="s">
        <v>61</v>
      </c>
    </row>
    <row r="20" spans="1:7" ht="21.95" customHeight="1" x14ac:dyDescent="0.25">
      <c r="A20" s="4" t="s">
        <v>137</v>
      </c>
      <c r="B20" s="40"/>
      <c r="C20" s="40"/>
      <c r="D20" s="40"/>
      <c r="E20" s="40"/>
      <c r="F20" s="9"/>
      <c r="G20" s="4" t="s">
        <v>185</v>
      </c>
    </row>
    <row r="21" spans="1:7" ht="21.95" customHeight="1" x14ac:dyDescent="0.25">
      <c r="A21" s="4" t="s">
        <v>139</v>
      </c>
      <c r="B21" s="9">
        <v>800</v>
      </c>
      <c r="C21" s="9">
        <v>750</v>
      </c>
      <c r="D21" s="9">
        <v>0</v>
      </c>
      <c r="E21" s="9">
        <v>168</v>
      </c>
      <c r="F21" s="9">
        <f>Table1113[[#This Row],[رسائل عادية
Letters]]+Table1113[[#This Row],[مطبوعات عادية
publications]]+Table1113[[#This Row],[بريد سريع
express mail]]+Table1113[[#This Row],[مسجلة محلية
Locally recorded]]</f>
        <v>1718</v>
      </c>
      <c r="G21" s="4" t="s">
        <v>141</v>
      </c>
    </row>
    <row r="22" spans="1:7" ht="21.95" customHeight="1" x14ac:dyDescent="0.25">
      <c r="A22" s="4" t="s">
        <v>142</v>
      </c>
      <c r="B22" s="9">
        <v>1700</v>
      </c>
      <c r="C22" s="9">
        <v>690</v>
      </c>
      <c r="D22" s="9">
        <v>3</v>
      </c>
      <c r="E22" s="9">
        <v>579</v>
      </c>
      <c r="F22" s="9">
        <f>Table1113[[#This Row],[رسائل عادية
Letters]]+Table1113[[#This Row],[مطبوعات عادية
publications]]+Table1113[[#This Row],[بريد سريع
express mail]]+Table1113[[#This Row],[مسجلة محلية
Locally recorded]]</f>
        <v>2972</v>
      </c>
      <c r="G22" s="4" t="s">
        <v>143</v>
      </c>
    </row>
    <row r="23" spans="1:7" ht="21.95" customHeight="1" thickBot="1" x14ac:dyDescent="0.3">
      <c r="A23" s="4" t="s">
        <v>144</v>
      </c>
      <c r="B23" s="9">
        <v>2002</v>
      </c>
      <c r="C23" s="9">
        <v>550</v>
      </c>
      <c r="D23" s="9">
        <v>1</v>
      </c>
      <c r="E23" s="9">
        <v>505</v>
      </c>
      <c r="F23" s="9">
        <f>Table1113[[#This Row],[رسائل عادية
Letters]]+Table1113[[#This Row],[مطبوعات عادية
publications]]+Table1113[[#This Row],[بريد سريع
express mail]]+Table1113[[#This Row],[مسجلة محلية
Locally recorded]]</f>
        <v>3058</v>
      </c>
      <c r="G23" s="4" t="s">
        <v>145</v>
      </c>
    </row>
    <row r="24" spans="1:7" ht="21.95" customHeight="1" thickBot="1" x14ac:dyDescent="0.3">
      <c r="A24" s="7" t="s">
        <v>24</v>
      </c>
      <c r="B24" s="14">
        <f>SUM(B5:B23)</f>
        <v>16678</v>
      </c>
      <c r="C24" s="14">
        <f>SUM(C5:C23)</f>
        <v>24800</v>
      </c>
      <c r="D24" s="14">
        <f>SUM(D5:D23)</f>
        <v>477</v>
      </c>
      <c r="E24" s="14">
        <f>SUM(E5:E23)</f>
        <v>77513</v>
      </c>
      <c r="F24" s="14">
        <f>SUM(F5:F23)</f>
        <v>119468</v>
      </c>
      <c r="G24" s="7" t="s">
        <v>20</v>
      </c>
    </row>
    <row r="25" spans="1:7" ht="17.100000000000001" customHeight="1" x14ac:dyDescent="0.25">
      <c r="A25" s="10" t="s">
        <v>270</v>
      </c>
      <c r="B25" s="10"/>
      <c r="C25" s="10"/>
      <c r="D25" s="10"/>
      <c r="E25" s="10"/>
      <c r="F25" s="10"/>
      <c r="G25" s="10" t="s">
        <v>267</v>
      </c>
    </row>
  </sheetData>
  <mergeCells count="2">
    <mergeCell ref="A1:G1"/>
    <mergeCell ref="A2:G2"/>
  </mergeCells>
  <printOptions horizontalCentered="1"/>
  <pageMargins left="0.23622047244094491" right="0.23622047244094491" top="0.74803149606299213" bottom="0.74803149606299213" header="0.31496062992125984" footer="0.31496062992125984"/>
  <pageSetup paperSize="9" scale="85" orientation="landscape" r:id="rId1"/>
  <ignoredErrors>
    <ignoredError sqref="F5:F23" calculatedColumn="1"/>
  </ignoredErrors>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rightToLeft="1" view="pageBreakPreview" zoomScale="70" zoomScaleNormal="100" zoomScaleSheetLayoutView="70" workbookViewId="0">
      <selection activeCell="H4" sqref="H4"/>
    </sheetView>
  </sheetViews>
  <sheetFormatPr defaultRowHeight="15" x14ac:dyDescent="0.25"/>
  <cols>
    <col min="1" max="5" width="40.5703125" customWidth="1"/>
  </cols>
  <sheetData>
    <row r="1" spans="1:5" ht="20.25" x14ac:dyDescent="0.25">
      <c r="A1" s="133" t="s">
        <v>326</v>
      </c>
      <c r="B1" s="133"/>
      <c r="C1" s="133"/>
      <c r="D1" s="133"/>
      <c r="E1" s="133"/>
    </row>
    <row r="2" spans="1:5" ht="20.25" x14ac:dyDescent="0.25">
      <c r="A2" s="133" t="s">
        <v>327</v>
      </c>
      <c r="B2" s="133"/>
      <c r="C2" s="133"/>
      <c r="D2" s="133"/>
      <c r="E2" s="133"/>
    </row>
    <row r="3" spans="1:5" ht="18.75" thickBot="1" x14ac:dyDescent="0.3">
      <c r="A3" s="30" t="s">
        <v>195</v>
      </c>
      <c r="B3" s="30"/>
      <c r="C3" s="30"/>
      <c r="D3" s="30"/>
      <c r="E3" s="31" t="s">
        <v>196</v>
      </c>
    </row>
    <row r="4" spans="1:5" ht="36.75" thickBot="1" x14ac:dyDescent="0.3">
      <c r="A4" s="87" t="s">
        <v>191</v>
      </c>
      <c r="B4" s="82" t="s">
        <v>192</v>
      </c>
      <c r="C4" s="82" t="s">
        <v>193</v>
      </c>
      <c r="D4" s="82" t="s">
        <v>194</v>
      </c>
      <c r="E4" s="88" t="s">
        <v>31</v>
      </c>
    </row>
    <row r="5" spans="1:5" ht="35.1" customHeight="1" x14ac:dyDescent="0.25">
      <c r="A5" s="15" t="s">
        <v>114</v>
      </c>
      <c r="B5" s="9">
        <v>129</v>
      </c>
      <c r="C5" s="9">
        <v>1421</v>
      </c>
      <c r="D5" s="9">
        <f>Table1114[[#This Row],[المؤجرة
Rented]]+Table1114[[#This Row],[الشاغرة
Empty]]</f>
        <v>1550</v>
      </c>
      <c r="E5" s="4" t="s">
        <v>115</v>
      </c>
    </row>
    <row r="6" spans="1:5" ht="35.1" customHeight="1" x14ac:dyDescent="0.25">
      <c r="A6" s="4" t="s">
        <v>34</v>
      </c>
      <c r="B6" s="9">
        <v>90</v>
      </c>
      <c r="C6" s="9">
        <v>1408</v>
      </c>
      <c r="D6" s="9">
        <f>Table1114[[#This Row],[المؤجرة
Rented]]+Table1114[[#This Row],[الشاغرة
Empty]]</f>
        <v>1498</v>
      </c>
      <c r="E6" s="4" t="s">
        <v>35</v>
      </c>
    </row>
    <row r="7" spans="1:5" ht="35.1" customHeight="1" x14ac:dyDescent="0.25">
      <c r="A7" s="4" t="s">
        <v>36</v>
      </c>
      <c r="B7" s="9">
        <v>12</v>
      </c>
      <c r="C7" s="9">
        <v>1138</v>
      </c>
      <c r="D7" s="9">
        <f>Table1114[[#This Row],[المؤجرة
Rented]]+Table1114[[#This Row],[الشاغرة
Empty]]</f>
        <v>1150</v>
      </c>
      <c r="E7" s="4" t="s">
        <v>37</v>
      </c>
    </row>
    <row r="8" spans="1:5" ht="35.1" customHeight="1" x14ac:dyDescent="0.25">
      <c r="A8" s="15" t="s">
        <v>38</v>
      </c>
      <c r="B8" s="9">
        <v>119</v>
      </c>
      <c r="C8" s="9">
        <v>1671</v>
      </c>
      <c r="D8" s="9">
        <f>Table1114[[#This Row],[المؤجرة
Rented]]+Table1114[[#This Row],[الشاغرة
Empty]]</f>
        <v>1790</v>
      </c>
      <c r="E8" s="4" t="s">
        <v>39</v>
      </c>
    </row>
    <row r="9" spans="1:5" ht="35.1" customHeight="1" x14ac:dyDescent="0.25">
      <c r="A9" s="4" t="s">
        <v>64</v>
      </c>
      <c r="B9" s="9">
        <v>3196</v>
      </c>
      <c r="C9" s="9">
        <v>15685</v>
      </c>
      <c r="D9" s="9">
        <f>Table1114[[#This Row],[المؤجرة
Rented]]+Table1114[[#This Row],[الشاغرة
Empty]]</f>
        <v>18881</v>
      </c>
      <c r="E9" s="4" t="s">
        <v>41</v>
      </c>
    </row>
    <row r="10" spans="1:5" ht="35.1" customHeight="1" x14ac:dyDescent="0.25">
      <c r="A10" s="4" t="s">
        <v>42</v>
      </c>
      <c r="B10" s="9">
        <v>81</v>
      </c>
      <c r="C10" s="9">
        <v>1891</v>
      </c>
      <c r="D10" s="9">
        <f>Table1114[[#This Row],[المؤجرة
Rented]]+Table1114[[#This Row],[الشاغرة
Empty]]</f>
        <v>1972</v>
      </c>
      <c r="E10" s="4" t="s">
        <v>43</v>
      </c>
    </row>
    <row r="11" spans="1:5" ht="35.1" customHeight="1" x14ac:dyDescent="0.25">
      <c r="A11" s="4" t="s">
        <v>44</v>
      </c>
      <c r="B11" s="9">
        <v>70</v>
      </c>
      <c r="C11" s="9">
        <v>1590</v>
      </c>
      <c r="D11" s="9">
        <f>Table1114[[#This Row],[المؤجرة
Rented]]+Table1114[[#This Row],[الشاغرة
Empty]]</f>
        <v>1660</v>
      </c>
      <c r="E11" s="4" t="s">
        <v>45</v>
      </c>
    </row>
    <row r="12" spans="1:5" ht="35.1" customHeight="1" x14ac:dyDescent="0.25">
      <c r="A12" s="4" t="s">
        <v>46</v>
      </c>
      <c r="B12" s="9">
        <v>108</v>
      </c>
      <c r="C12" s="9">
        <v>827</v>
      </c>
      <c r="D12" s="9">
        <f>Table1114[[#This Row],[المؤجرة
Rented]]+Table1114[[#This Row],[الشاغرة
Empty]]</f>
        <v>935</v>
      </c>
      <c r="E12" s="4" t="s">
        <v>47</v>
      </c>
    </row>
    <row r="13" spans="1:5" ht="35.1" customHeight="1" x14ac:dyDescent="0.25">
      <c r="A13" s="4" t="s">
        <v>48</v>
      </c>
      <c r="B13" s="9">
        <v>35</v>
      </c>
      <c r="C13" s="9">
        <v>1605</v>
      </c>
      <c r="D13" s="9">
        <f>Table1114[[#This Row],[المؤجرة
Rented]]+Table1114[[#This Row],[الشاغرة
Empty]]</f>
        <v>1640</v>
      </c>
      <c r="E13" s="4" t="s">
        <v>49</v>
      </c>
    </row>
    <row r="14" spans="1:5" ht="35.1" customHeight="1" x14ac:dyDescent="0.25">
      <c r="A14" s="4" t="s">
        <v>50</v>
      </c>
      <c r="B14" s="9">
        <v>97</v>
      </c>
      <c r="C14" s="9">
        <v>1423</v>
      </c>
      <c r="D14" s="9">
        <f>Table1114[[#This Row],[المؤجرة
Rented]]+Table1114[[#This Row],[الشاغرة
Empty]]</f>
        <v>1520</v>
      </c>
      <c r="E14" s="4" t="s">
        <v>51</v>
      </c>
    </row>
    <row r="15" spans="1:5" ht="35.1" customHeight="1" x14ac:dyDescent="0.25">
      <c r="A15" s="4" t="s">
        <v>52</v>
      </c>
      <c r="B15" s="9">
        <v>32</v>
      </c>
      <c r="C15" s="9">
        <v>2838</v>
      </c>
      <c r="D15" s="9">
        <f>Table1114[[#This Row],[المؤجرة
Rented]]+Table1114[[#This Row],[الشاغرة
Empty]]</f>
        <v>2870</v>
      </c>
      <c r="E15" s="4" t="s">
        <v>53</v>
      </c>
    </row>
    <row r="16" spans="1:5" ht="35.1" customHeight="1" x14ac:dyDescent="0.25">
      <c r="A16" s="4" t="s">
        <v>54</v>
      </c>
      <c r="B16" s="9">
        <v>24</v>
      </c>
      <c r="C16" s="9">
        <v>866</v>
      </c>
      <c r="D16" s="9">
        <f>Table1114[[#This Row],[المؤجرة
Rented]]+Table1114[[#This Row],[الشاغرة
Empty]]</f>
        <v>890</v>
      </c>
      <c r="E16" s="4" t="s">
        <v>55</v>
      </c>
    </row>
    <row r="17" spans="1:5" ht="35.1" customHeight="1" x14ac:dyDescent="0.25">
      <c r="A17" s="4" t="s">
        <v>56</v>
      </c>
      <c r="B17" s="9">
        <v>16</v>
      </c>
      <c r="C17" s="9">
        <v>2084</v>
      </c>
      <c r="D17" s="9">
        <f>Table1114[[#This Row],[المؤجرة
Rented]]+Table1114[[#This Row],[الشاغرة
Empty]]</f>
        <v>2100</v>
      </c>
      <c r="E17" s="4" t="s">
        <v>57</v>
      </c>
    </row>
    <row r="18" spans="1:5" ht="35.1" customHeight="1" x14ac:dyDescent="0.25">
      <c r="A18" s="4" t="s">
        <v>58</v>
      </c>
      <c r="B18" s="9">
        <v>59</v>
      </c>
      <c r="C18" s="9">
        <v>1076</v>
      </c>
      <c r="D18" s="9">
        <f>Table1114[[#This Row],[المؤجرة
Rented]]+Table1114[[#This Row],[الشاغرة
Empty]]</f>
        <v>1135</v>
      </c>
      <c r="E18" s="4" t="s">
        <v>59</v>
      </c>
    </row>
    <row r="19" spans="1:5" ht="35.1" customHeight="1" thickBot="1" x14ac:dyDescent="0.3">
      <c r="A19" s="4" t="s">
        <v>60</v>
      </c>
      <c r="B19" s="9">
        <v>50</v>
      </c>
      <c r="C19" s="9">
        <v>5547</v>
      </c>
      <c r="D19" s="9">
        <f>Table1114[[#This Row],[المؤجرة
Rented]]+Table1114[[#This Row],[الشاغرة
Empty]]</f>
        <v>5597</v>
      </c>
      <c r="E19" s="4" t="s">
        <v>61</v>
      </c>
    </row>
    <row r="20" spans="1:5" ht="35.1" customHeight="1" thickBot="1" x14ac:dyDescent="0.3">
      <c r="A20" s="7" t="s">
        <v>24</v>
      </c>
      <c r="B20" s="14">
        <f>SUM(B5:B19)</f>
        <v>4118</v>
      </c>
      <c r="C20" s="14">
        <f>SUM(C5:C19)</f>
        <v>41070</v>
      </c>
      <c r="D20" s="14">
        <f>Table1114[[#This Row],[المؤجرة
Rented]]+Table1114[[#This Row],[الشاغرة
Empty]]</f>
        <v>45188</v>
      </c>
      <c r="E20" s="7" t="s">
        <v>20</v>
      </c>
    </row>
    <row r="21" spans="1:5" ht="15.6" customHeight="1" x14ac:dyDescent="0.25">
      <c r="A21" s="42" t="s">
        <v>62</v>
      </c>
      <c r="B21" s="41"/>
      <c r="C21" s="41"/>
      <c r="E21" s="43" t="s">
        <v>63</v>
      </c>
    </row>
    <row r="22" spans="1:5" ht="14.1" customHeight="1" x14ac:dyDescent="0.25">
      <c r="A22" s="10" t="s">
        <v>270</v>
      </c>
      <c r="B22" s="10"/>
      <c r="C22" s="10"/>
      <c r="D22" s="10"/>
      <c r="E22" s="10" t="s">
        <v>267</v>
      </c>
    </row>
  </sheetData>
  <mergeCells count="2">
    <mergeCell ref="A1:E1"/>
    <mergeCell ref="A2:E2"/>
  </mergeCells>
  <printOptions horizontalCentered="1"/>
  <pageMargins left="0.23622047244094491" right="0.23622047244094491" top="0.74803149606299213" bottom="0.74803149606299213" header="0.31496062992125984" footer="0.31496062992125984"/>
  <pageSetup paperSize="9" scale="70" orientation="landscape"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rightToLeft="1" view="pageBreakPreview" zoomScale="60" zoomScaleNormal="100" workbookViewId="0">
      <selection activeCell="B33" sqref="B32:B33"/>
    </sheetView>
  </sheetViews>
  <sheetFormatPr defaultRowHeight="15" x14ac:dyDescent="0.25"/>
  <cols>
    <col min="1" max="1" width="21.7109375" customWidth="1"/>
    <col min="2" max="3" width="39.140625" customWidth="1"/>
    <col min="4" max="4" width="31.28515625" customWidth="1"/>
    <col min="5" max="5" width="29.42578125" customWidth="1"/>
    <col min="6" max="6" width="25.140625" customWidth="1"/>
    <col min="7" max="7" width="23.42578125" customWidth="1"/>
  </cols>
  <sheetData>
    <row r="1" spans="1:7" ht="17.45" customHeight="1" x14ac:dyDescent="0.25">
      <c r="A1" s="137" t="s">
        <v>328</v>
      </c>
      <c r="B1" s="137"/>
      <c r="C1" s="137"/>
      <c r="D1" s="137"/>
      <c r="E1" s="137"/>
      <c r="F1" s="137"/>
      <c r="G1" s="137"/>
    </row>
    <row r="2" spans="1:7" ht="15.95" customHeight="1" x14ac:dyDescent="0.25">
      <c r="A2" s="137" t="s">
        <v>329</v>
      </c>
      <c r="B2" s="137"/>
      <c r="C2" s="137"/>
      <c r="D2" s="137"/>
      <c r="E2" s="137"/>
      <c r="F2" s="137"/>
      <c r="G2" s="137"/>
    </row>
    <row r="3" spans="1:7" ht="18.75" thickBot="1" x14ac:dyDescent="0.3">
      <c r="A3" s="138" t="s">
        <v>197</v>
      </c>
      <c r="B3" s="138"/>
      <c r="C3" s="138"/>
      <c r="D3" s="138"/>
      <c r="E3" s="138"/>
      <c r="F3" s="26"/>
      <c r="G3" s="28" t="s">
        <v>198</v>
      </c>
    </row>
    <row r="4" spans="1:7" ht="36" customHeight="1" x14ac:dyDescent="0.25">
      <c r="A4" s="141" t="s">
        <v>109</v>
      </c>
      <c r="B4" s="139" t="s">
        <v>199</v>
      </c>
      <c r="C4" s="139"/>
      <c r="D4" s="139" t="s">
        <v>202</v>
      </c>
      <c r="E4" s="139" t="s">
        <v>203</v>
      </c>
      <c r="F4" s="139" t="s">
        <v>205</v>
      </c>
      <c r="G4" s="139" t="s">
        <v>31</v>
      </c>
    </row>
    <row r="5" spans="1:7" ht="89.25" customHeight="1" thickBot="1" x14ac:dyDescent="0.3">
      <c r="A5" s="142"/>
      <c r="B5" s="79" t="s">
        <v>200</v>
      </c>
      <c r="C5" s="79" t="s">
        <v>201</v>
      </c>
      <c r="D5" s="140"/>
      <c r="E5" s="140"/>
      <c r="F5" s="140"/>
      <c r="G5" s="140"/>
    </row>
    <row r="6" spans="1:7" ht="18" hidden="1" x14ac:dyDescent="0.25">
      <c r="A6" s="3" t="s">
        <v>0</v>
      </c>
      <c r="B6" s="3" t="s">
        <v>1</v>
      </c>
      <c r="C6" s="3" t="s">
        <v>2</v>
      </c>
      <c r="D6" s="3" t="s">
        <v>3</v>
      </c>
      <c r="E6" s="3" t="s">
        <v>4</v>
      </c>
      <c r="F6" s="3" t="s">
        <v>204</v>
      </c>
      <c r="G6" s="3" t="s">
        <v>13</v>
      </c>
    </row>
    <row r="7" spans="1:7" ht="30" customHeight="1" x14ac:dyDescent="0.25">
      <c r="A7" s="4" t="s">
        <v>114</v>
      </c>
      <c r="B7" s="9">
        <v>2</v>
      </c>
      <c r="C7" s="9">
        <v>16</v>
      </c>
      <c r="D7" s="9">
        <f>Table516[[#This Row],[Column2]]+Table516[[#This Row],[Column3]]</f>
        <v>18</v>
      </c>
      <c r="E7" s="9">
        <v>3</v>
      </c>
      <c r="F7" s="9">
        <f>Table516[[#This Row],[Column4]]+Table516[[#This Row],[Column5]]</f>
        <v>21</v>
      </c>
      <c r="G7" s="4" t="s">
        <v>115</v>
      </c>
    </row>
    <row r="8" spans="1:7" ht="30" customHeight="1" x14ac:dyDescent="0.25">
      <c r="A8" s="4" t="s">
        <v>34</v>
      </c>
      <c r="B8" s="9">
        <v>1</v>
      </c>
      <c r="C8" s="9">
        <v>11</v>
      </c>
      <c r="D8" s="9">
        <f>Table516[[#This Row],[Column2]]+Table516[[#This Row],[Column3]]</f>
        <v>12</v>
      </c>
      <c r="E8" s="9">
        <v>3</v>
      </c>
      <c r="F8" s="9">
        <f>Table516[[#This Row],[Column4]]+Table516[[#This Row],[Column5]]</f>
        <v>15</v>
      </c>
      <c r="G8" s="4" t="s">
        <v>35</v>
      </c>
    </row>
    <row r="9" spans="1:7" ht="30" customHeight="1" x14ac:dyDescent="0.25">
      <c r="A9" s="4" t="s">
        <v>36</v>
      </c>
      <c r="B9" s="9">
        <v>1</v>
      </c>
      <c r="C9" s="9">
        <v>22</v>
      </c>
      <c r="D9" s="9">
        <f>Table516[[#This Row],[Column2]]+Table516[[#This Row],[Column3]]</f>
        <v>23</v>
      </c>
      <c r="E9" s="9">
        <v>1</v>
      </c>
      <c r="F9" s="9">
        <f>Table516[[#This Row],[Column4]]+Table516[[#This Row],[Column5]]</f>
        <v>24</v>
      </c>
      <c r="G9" s="4" t="s">
        <v>37</v>
      </c>
    </row>
    <row r="10" spans="1:7" ht="30" customHeight="1" x14ac:dyDescent="0.25">
      <c r="A10" s="4" t="s">
        <v>38</v>
      </c>
      <c r="B10" s="9">
        <v>0</v>
      </c>
      <c r="C10" s="9">
        <v>11</v>
      </c>
      <c r="D10" s="9">
        <f>Table516[[#This Row],[Column2]]+Table516[[#This Row],[Column3]]</f>
        <v>11</v>
      </c>
      <c r="E10" s="9">
        <v>5</v>
      </c>
      <c r="F10" s="9">
        <f>Table516[[#This Row],[Column4]]+Table516[[#This Row],[Column5]]</f>
        <v>16</v>
      </c>
      <c r="G10" s="4" t="s">
        <v>39</v>
      </c>
    </row>
    <row r="11" spans="1:7" ht="30" customHeight="1" x14ac:dyDescent="0.25">
      <c r="A11" s="4" t="s">
        <v>64</v>
      </c>
      <c r="B11" s="9">
        <v>33</v>
      </c>
      <c r="C11" s="9">
        <v>31</v>
      </c>
      <c r="D11" s="9">
        <f>Table516[[#This Row],[Column2]]+Table516[[#This Row],[Column3]]</f>
        <v>64</v>
      </c>
      <c r="E11" s="9">
        <v>0</v>
      </c>
      <c r="F11" s="9">
        <f>Table516[[#This Row],[Column4]]+Table516[[#This Row],[Column5]]</f>
        <v>64</v>
      </c>
      <c r="G11" s="4" t="s">
        <v>41</v>
      </c>
    </row>
    <row r="12" spans="1:7" ht="30" customHeight="1" x14ac:dyDescent="0.25">
      <c r="A12" s="4" t="s">
        <v>42</v>
      </c>
      <c r="B12" s="9">
        <v>1</v>
      </c>
      <c r="C12" s="9">
        <v>20</v>
      </c>
      <c r="D12" s="9">
        <f>Table516[[#This Row],[Column2]]+Table516[[#This Row],[Column3]]</f>
        <v>21</v>
      </c>
      <c r="E12" s="9">
        <v>0</v>
      </c>
      <c r="F12" s="9">
        <f>Table516[[#This Row],[Column4]]+Table516[[#This Row],[Column5]]</f>
        <v>21</v>
      </c>
      <c r="G12" s="4" t="s">
        <v>43</v>
      </c>
    </row>
    <row r="13" spans="1:7" ht="30" customHeight="1" x14ac:dyDescent="0.25">
      <c r="A13" s="4" t="s">
        <v>44</v>
      </c>
      <c r="B13" s="9">
        <v>3</v>
      </c>
      <c r="C13" s="9">
        <v>2</v>
      </c>
      <c r="D13" s="9">
        <f>Table516[[#This Row],[Column2]]+Table516[[#This Row],[Column3]]</f>
        <v>5</v>
      </c>
      <c r="E13" s="9">
        <v>0</v>
      </c>
      <c r="F13" s="9">
        <f>Table516[[#This Row],[Column4]]+Table516[[#This Row],[Column5]]</f>
        <v>5</v>
      </c>
      <c r="G13" s="4" t="s">
        <v>45</v>
      </c>
    </row>
    <row r="14" spans="1:7" ht="30" customHeight="1" x14ac:dyDescent="0.25">
      <c r="A14" s="4" t="s">
        <v>46</v>
      </c>
      <c r="B14" s="9">
        <v>1</v>
      </c>
      <c r="C14" s="9">
        <v>11</v>
      </c>
      <c r="D14" s="9">
        <f>Table516[[#This Row],[Column2]]+Table516[[#This Row],[Column3]]</f>
        <v>12</v>
      </c>
      <c r="E14" s="9">
        <v>1</v>
      </c>
      <c r="F14" s="9">
        <f>Table516[[#This Row],[Column4]]+Table516[[#This Row],[Column5]]</f>
        <v>13</v>
      </c>
      <c r="G14" s="4" t="s">
        <v>47</v>
      </c>
    </row>
    <row r="15" spans="1:7" ht="30" customHeight="1" x14ac:dyDescent="0.25">
      <c r="A15" s="4" t="s">
        <v>48</v>
      </c>
      <c r="B15" s="9">
        <v>0</v>
      </c>
      <c r="C15" s="9">
        <v>13</v>
      </c>
      <c r="D15" s="9">
        <f>Table516[[#This Row],[Column2]]+Table516[[#This Row],[Column3]]</f>
        <v>13</v>
      </c>
      <c r="E15" s="9">
        <v>3</v>
      </c>
      <c r="F15" s="9">
        <f>Table516[[#This Row],[Column4]]+Table516[[#This Row],[Column5]]</f>
        <v>16</v>
      </c>
      <c r="G15" s="4" t="s">
        <v>49</v>
      </c>
    </row>
    <row r="16" spans="1:7" ht="30" customHeight="1" x14ac:dyDescent="0.25">
      <c r="A16" s="4" t="s">
        <v>50</v>
      </c>
      <c r="B16" s="9">
        <v>1</v>
      </c>
      <c r="C16" s="9">
        <v>5</v>
      </c>
      <c r="D16" s="9">
        <f>Table516[[#This Row],[Column2]]+Table516[[#This Row],[Column3]]</f>
        <v>6</v>
      </c>
      <c r="E16" s="9">
        <v>3</v>
      </c>
      <c r="F16" s="9">
        <f>Table516[[#This Row],[Column4]]+Table516[[#This Row],[Column5]]</f>
        <v>9</v>
      </c>
      <c r="G16" s="4" t="s">
        <v>51</v>
      </c>
    </row>
    <row r="17" spans="1:7" ht="30" customHeight="1" x14ac:dyDescent="0.25">
      <c r="A17" s="4" t="s">
        <v>52</v>
      </c>
      <c r="B17" s="9">
        <v>1</v>
      </c>
      <c r="C17" s="9">
        <v>11</v>
      </c>
      <c r="D17" s="9">
        <f>Table516[[#This Row],[Column2]]+Table516[[#This Row],[Column3]]</f>
        <v>12</v>
      </c>
      <c r="E17" s="9">
        <v>7</v>
      </c>
      <c r="F17" s="9">
        <f>Table516[[#This Row],[Column4]]+Table516[[#This Row],[Column5]]</f>
        <v>19</v>
      </c>
      <c r="G17" s="4" t="s">
        <v>53</v>
      </c>
    </row>
    <row r="18" spans="1:7" ht="30" customHeight="1" x14ac:dyDescent="0.25">
      <c r="A18" s="4" t="s">
        <v>54</v>
      </c>
      <c r="B18" s="9">
        <v>1</v>
      </c>
      <c r="C18" s="9">
        <v>2</v>
      </c>
      <c r="D18" s="9">
        <f>Table516[[#This Row],[Column2]]+Table516[[#This Row],[Column3]]</f>
        <v>3</v>
      </c>
      <c r="E18" s="9">
        <v>0</v>
      </c>
      <c r="F18" s="9">
        <f>Table516[[#This Row],[Column4]]+Table516[[#This Row],[Column5]]</f>
        <v>3</v>
      </c>
      <c r="G18" s="4" t="s">
        <v>55</v>
      </c>
    </row>
    <row r="19" spans="1:7" ht="30" customHeight="1" x14ac:dyDescent="0.25">
      <c r="A19" s="4" t="s">
        <v>56</v>
      </c>
      <c r="B19" s="9">
        <v>3</v>
      </c>
      <c r="C19" s="9">
        <v>13</v>
      </c>
      <c r="D19" s="9">
        <f>Table516[[#This Row],[Column2]]+Table516[[#This Row],[Column3]]</f>
        <v>16</v>
      </c>
      <c r="E19" s="9">
        <v>2</v>
      </c>
      <c r="F19" s="9">
        <f>Table516[[#This Row],[Column4]]+Table516[[#This Row],[Column5]]</f>
        <v>18</v>
      </c>
      <c r="G19" s="4" t="s">
        <v>57</v>
      </c>
    </row>
    <row r="20" spans="1:7" ht="30" customHeight="1" x14ac:dyDescent="0.25">
      <c r="A20" s="4" t="s">
        <v>58</v>
      </c>
      <c r="B20" s="9">
        <v>0</v>
      </c>
      <c r="C20" s="9">
        <v>12</v>
      </c>
      <c r="D20" s="9">
        <f>Table516[[#This Row],[Column2]]+Table516[[#This Row],[Column3]]</f>
        <v>12</v>
      </c>
      <c r="E20" s="9">
        <v>4</v>
      </c>
      <c r="F20" s="9">
        <f>Table516[[#This Row],[Column4]]+Table516[[#This Row],[Column5]]</f>
        <v>16</v>
      </c>
      <c r="G20" s="4" t="s">
        <v>59</v>
      </c>
    </row>
    <row r="21" spans="1:7" ht="30" customHeight="1" thickBot="1" x14ac:dyDescent="0.3">
      <c r="A21" s="4" t="s">
        <v>60</v>
      </c>
      <c r="B21" s="9">
        <v>1</v>
      </c>
      <c r="C21" s="9">
        <v>21</v>
      </c>
      <c r="D21" s="9">
        <f>Table516[[#This Row],[Column2]]+Table516[[#This Row],[Column3]]</f>
        <v>22</v>
      </c>
      <c r="E21" s="9">
        <v>0</v>
      </c>
      <c r="F21" s="9">
        <f>Table516[[#This Row],[Column4]]+Table516[[#This Row],[Column5]]</f>
        <v>22</v>
      </c>
      <c r="G21" s="4" t="s">
        <v>61</v>
      </c>
    </row>
    <row r="22" spans="1:7" ht="30" customHeight="1" thickBot="1" x14ac:dyDescent="0.3">
      <c r="A22" s="7" t="s">
        <v>24</v>
      </c>
      <c r="B22" s="14">
        <f>SUM(B7:B21)</f>
        <v>49</v>
      </c>
      <c r="C22" s="14">
        <f>SUM(C7:C21)</f>
        <v>201</v>
      </c>
      <c r="D22" s="14">
        <f>Table516[[#This Row],[Column2]]+Table516[[#This Row],[Column3]]</f>
        <v>250</v>
      </c>
      <c r="E22" s="14">
        <f>SUM(E7:E21)</f>
        <v>32</v>
      </c>
      <c r="F22" s="14">
        <f>Table516[[#This Row],[Column4]]+Table516[[#This Row],[Column5]]</f>
        <v>282</v>
      </c>
      <c r="G22" s="7" t="s">
        <v>20</v>
      </c>
    </row>
    <row r="23" spans="1:7" ht="14.45" customHeight="1" x14ac:dyDescent="0.25">
      <c r="A23" s="134" t="s">
        <v>116</v>
      </c>
      <c r="B23" s="134"/>
      <c r="C23" s="29"/>
      <c r="D23" s="27"/>
      <c r="F23" s="149" t="s">
        <v>63</v>
      </c>
      <c r="G23" s="149"/>
    </row>
    <row r="24" spans="1:7" ht="14.45" customHeight="1" x14ac:dyDescent="0.25">
      <c r="A24" s="136" t="s">
        <v>269</v>
      </c>
      <c r="B24" s="136"/>
      <c r="C24" s="136"/>
      <c r="D24" s="27"/>
      <c r="E24" s="143" t="s">
        <v>267</v>
      </c>
      <c r="F24" s="143"/>
      <c r="G24" s="143"/>
    </row>
  </sheetData>
  <mergeCells count="13">
    <mergeCell ref="G4:G5"/>
    <mergeCell ref="A1:G1"/>
    <mergeCell ref="A2:G2"/>
    <mergeCell ref="A23:B23"/>
    <mergeCell ref="A24:C24"/>
    <mergeCell ref="F4:F5"/>
    <mergeCell ref="F23:G23"/>
    <mergeCell ref="E24:G24"/>
    <mergeCell ref="A3:E3"/>
    <mergeCell ref="A4:A5"/>
    <mergeCell ref="B4:C4"/>
    <mergeCell ref="D4:D5"/>
    <mergeCell ref="E4:E5"/>
  </mergeCells>
  <printOptions horizontalCentered="1"/>
  <pageMargins left="0.23622047244094499" right="0.23622047244094499" top="0.74803149606299202" bottom="0.74803149606299202" header="0.31496062992126" footer="0.31496062992126"/>
  <pageSetup paperSize="9" scale="67" orientation="landscape" r:id="rId1"/>
  <headerFooter>
    <oddFooter>&amp;C&amp;"-,Bold"&amp;12 25</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rightToLeft="1" view="pageBreakPreview" zoomScale="60" zoomScaleNormal="100" workbookViewId="0">
      <selection activeCell="S15" sqref="S15"/>
    </sheetView>
  </sheetViews>
  <sheetFormatPr defaultRowHeight="15" x14ac:dyDescent="0.25"/>
  <cols>
    <col min="1" max="1" width="22.5703125" customWidth="1"/>
    <col min="2" max="2" width="21.7109375" customWidth="1"/>
    <col min="3" max="3" width="29.85546875" customWidth="1"/>
    <col min="4" max="5" width="22.5703125" customWidth="1"/>
    <col min="6" max="6" width="23.28515625" customWidth="1"/>
    <col min="7" max="7" width="24.85546875" customWidth="1"/>
  </cols>
  <sheetData>
    <row r="1" spans="1:7" ht="17.45" customHeight="1" x14ac:dyDescent="0.25">
      <c r="A1" s="137" t="s">
        <v>331</v>
      </c>
      <c r="B1" s="137"/>
      <c r="C1" s="137"/>
      <c r="D1" s="137"/>
      <c r="E1" s="137"/>
      <c r="F1" s="137"/>
      <c r="G1" s="137"/>
    </row>
    <row r="2" spans="1:7" ht="15.95" customHeight="1" x14ac:dyDescent="0.25">
      <c r="A2" s="137" t="s">
        <v>330</v>
      </c>
      <c r="B2" s="137"/>
      <c r="C2" s="137"/>
      <c r="D2" s="137"/>
      <c r="E2" s="137"/>
      <c r="F2" s="137"/>
      <c r="G2" s="137"/>
    </row>
    <row r="3" spans="1:7" ht="18.75" thickBot="1" x14ac:dyDescent="0.3">
      <c r="A3" s="138" t="s">
        <v>217</v>
      </c>
      <c r="B3" s="138"/>
      <c r="C3" s="138"/>
      <c r="D3" s="138"/>
      <c r="E3" s="138"/>
      <c r="F3" s="26"/>
      <c r="G3" s="28" t="s">
        <v>218</v>
      </c>
    </row>
    <row r="4" spans="1:7" ht="49.5" customHeight="1" x14ac:dyDescent="0.25">
      <c r="A4" s="150" t="s">
        <v>118</v>
      </c>
      <c r="B4" s="139" t="s">
        <v>206</v>
      </c>
      <c r="C4" s="147" t="s">
        <v>207</v>
      </c>
      <c r="D4" s="147"/>
      <c r="E4" s="147"/>
      <c r="F4" s="147"/>
      <c r="G4" s="147"/>
    </row>
    <row r="5" spans="1:7" ht="103.5" customHeight="1" thickBot="1" x14ac:dyDescent="0.3">
      <c r="A5" s="151"/>
      <c r="B5" s="140"/>
      <c r="C5" s="79" t="s">
        <v>208</v>
      </c>
      <c r="D5" s="79" t="s">
        <v>209</v>
      </c>
      <c r="E5" s="79" t="s">
        <v>210</v>
      </c>
      <c r="F5" s="93" t="s">
        <v>211</v>
      </c>
      <c r="G5" s="93" t="s">
        <v>212</v>
      </c>
    </row>
    <row r="6" spans="1:7" ht="18" hidden="1" x14ac:dyDescent="0.25">
      <c r="A6" s="3" t="s">
        <v>0</v>
      </c>
      <c r="B6" s="3" t="s">
        <v>1</v>
      </c>
      <c r="C6" s="3" t="s">
        <v>2</v>
      </c>
      <c r="D6" s="3" t="s">
        <v>3</v>
      </c>
      <c r="E6" s="3" t="s">
        <v>4</v>
      </c>
      <c r="F6" s="3" t="s">
        <v>204</v>
      </c>
      <c r="G6" s="3" t="s">
        <v>13</v>
      </c>
    </row>
    <row r="7" spans="1:7" ht="45" customHeight="1" x14ac:dyDescent="0.25">
      <c r="A7" s="4">
        <v>2015</v>
      </c>
      <c r="B7" s="9">
        <v>179</v>
      </c>
      <c r="C7" s="9">
        <v>160871</v>
      </c>
      <c r="D7" s="9">
        <v>88376</v>
      </c>
      <c r="E7" s="9">
        <v>92465</v>
      </c>
      <c r="F7" s="9">
        <v>156782</v>
      </c>
      <c r="G7" s="9">
        <v>-4089</v>
      </c>
    </row>
    <row r="8" spans="1:7" ht="45" customHeight="1" x14ac:dyDescent="0.25">
      <c r="A8" s="4">
        <v>2016</v>
      </c>
      <c r="B8" s="9">
        <v>173</v>
      </c>
      <c r="C8" s="9">
        <v>156781</v>
      </c>
      <c r="D8" s="9">
        <v>58731</v>
      </c>
      <c r="E8" s="9">
        <v>75373</v>
      </c>
      <c r="F8" s="9">
        <v>140139</v>
      </c>
      <c r="G8" s="9">
        <v>-16642</v>
      </c>
    </row>
    <row r="9" spans="1:7" ht="45" customHeight="1" x14ac:dyDescent="0.25">
      <c r="A9" s="4">
        <v>2017</v>
      </c>
      <c r="B9" s="9">
        <v>160</v>
      </c>
      <c r="C9" s="9">
        <v>140140</v>
      </c>
      <c r="D9" s="9">
        <v>77683</v>
      </c>
      <c r="E9" s="9">
        <v>71070</v>
      </c>
      <c r="F9" s="9">
        <v>146753</v>
      </c>
      <c r="G9" s="9">
        <v>6613</v>
      </c>
    </row>
    <row r="10" spans="1:7" ht="45" customHeight="1" x14ac:dyDescent="0.25">
      <c r="A10" s="4">
        <v>2018</v>
      </c>
      <c r="B10" s="9">
        <v>145</v>
      </c>
      <c r="C10" s="9">
        <v>146752</v>
      </c>
      <c r="D10" s="9">
        <v>70680</v>
      </c>
      <c r="E10" s="9">
        <v>69923</v>
      </c>
      <c r="F10" s="9">
        <v>147509</v>
      </c>
      <c r="G10" s="9">
        <v>757</v>
      </c>
    </row>
    <row r="11" spans="1:7" ht="45" customHeight="1" x14ac:dyDescent="0.25">
      <c r="A11" s="73">
        <v>2019</v>
      </c>
      <c r="B11" s="76">
        <v>136</v>
      </c>
      <c r="C11" s="76">
        <v>147510</v>
      </c>
      <c r="D11" s="76">
        <v>75117</v>
      </c>
      <c r="E11" s="76">
        <v>72646</v>
      </c>
      <c r="F11" s="76">
        <v>149981</v>
      </c>
      <c r="G11" s="76">
        <v>2471</v>
      </c>
    </row>
    <row r="12" spans="1:7" ht="45" customHeight="1" thickBot="1" x14ac:dyDescent="0.3">
      <c r="A12" s="46">
        <v>2020</v>
      </c>
      <c r="B12" s="34">
        <v>128</v>
      </c>
      <c r="C12" s="34">
        <v>149981</v>
      </c>
      <c r="D12" s="34">
        <v>34293</v>
      </c>
      <c r="E12" s="34">
        <v>52869</v>
      </c>
      <c r="F12" s="34">
        <v>131405</v>
      </c>
      <c r="G12" s="34">
        <v>-18576</v>
      </c>
    </row>
    <row r="13" spans="1:7" ht="27.95" customHeight="1" x14ac:dyDescent="0.25">
      <c r="A13" s="153" t="s">
        <v>213</v>
      </c>
      <c r="B13" s="153"/>
      <c r="C13" s="153"/>
      <c r="D13" s="153"/>
      <c r="E13" s="154" t="s">
        <v>214</v>
      </c>
      <c r="F13" s="154"/>
      <c r="G13" s="154"/>
    </row>
    <row r="14" spans="1:7" ht="23.45" customHeight="1" x14ac:dyDescent="0.25">
      <c r="A14" s="155" t="s">
        <v>215</v>
      </c>
      <c r="B14" s="155"/>
      <c r="C14" s="155"/>
      <c r="D14" s="155"/>
      <c r="E14" s="152" t="s">
        <v>216</v>
      </c>
      <c r="F14" s="152"/>
      <c r="G14" s="152"/>
    </row>
    <row r="15" spans="1:7" ht="30.75" customHeight="1" x14ac:dyDescent="0.25">
      <c r="A15" s="136" t="s">
        <v>269</v>
      </c>
      <c r="B15" s="136"/>
      <c r="C15" s="136"/>
      <c r="D15" s="143" t="s">
        <v>267</v>
      </c>
      <c r="E15" s="143"/>
      <c r="F15" s="143"/>
      <c r="G15" s="143"/>
    </row>
  </sheetData>
  <mergeCells count="12">
    <mergeCell ref="A15:C15"/>
    <mergeCell ref="D15:G15"/>
    <mergeCell ref="A1:G1"/>
    <mergeCell ref="A2:G2"/>
    <mergeCell ref="A3:E3"/>
    <mergeCell ref="A4:A5"/>
    <mergeCell ref="E14:G14"/>
    <mergeCell ref="B4:B5"/>
    <mergeCell ref="C4:G4"/>
    <mergeCell ref="A13:D13"/>
    <mergeCell ref="E13:G13"/>
    <mergeCell ref="A14:D14"/>
  </mergeCells>
  <printOptions horizontalCentered="1"/>
  <pageMargins left="0.23622047244094491" right="0.23622047244094491" top="0.74803149606299213" bottom="0.74803149606299213" header="0.31496062992125984" footer="0.31496062992125984"/>
  <pageSetup paperSize="9" scale="80"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rightToLeft="1" view="pageBreakPreview" zoomScale="70" zoomScaleNormal="100" zoomScaleSheetLayoutView="70" workbookViewId="0">
      <selection activeCell="I4" sqref="I4:O20"/>
    </sheetView>
  </sheetViews>
  <sheetFormatPr defaultRowHeight="15" x14ac:dyDescent="0.25"/>
  <cols>
    <col min="1" max="4" width="25.5703125" customWidth="1"/>
    <col min="5" max="5" width="28.28515625" customWidth="1"/>
    <col min="6" max="6" width="27" customWidth="1"/>
    <col min="7" max="7" width="25.5703125" customWidth="1"/>
    <col min="9" max="9" width="10.7109375" customWidth="1"/>
    <col min="11" max="11" width="12.42578125" customWidth="1"/>
    <col min="12" max="12" width="10.42578125" bestFit="1" customWidth="1"/>
    <col min="13" max="13" width="9.42578125" bestFit="1" customWidth="1"/>
  </cols>
  <sheetData>
    <row r="1" spans="1:13" ht="20.25" x14ac:dyDescent="0.25">
      <c r="A1" s="133" t="s">
        <v>333</v>
      </c>
      <c r="B1" s="133"/>
      <c r="C1" s="133"/>
      <c r="D1" s="133"/>
      <c r="E1" s="133"/>
      <c r="F1" s="133"/>
      <c r="G1" s="133"/>
    </row>
    <row r="2" spans="1:13" ht="23.25" customHeight="1" x14ac:dyDescent="0.25">
      <c r="A2" s="133" t="s">
        <v>332</v>
      </c>
      <c r="B2" s="133"/>
      <c r="C2" s="133"/>
      <c r="D2" s="133"/>
      <c r="E2" s="133"/>
      <c r="F2" s="133"/>
      <c r="G2" s="133"/>
    </row>
    <row r="3" spans="1:13" ht="18.75" thickBot="1" x14ac:dyDescent="0.3">
      <c r="A3" s="30" t="s">
        <v>219</v>
      </c>
      <c r="B3" s="30"/>
      <c r="C3" s="30"/>
      <c r="D3" s="30"/>
      <c r="E3" s="30"/>
      <c r="F3" s="30"/>
      <c r="G3" s="31" t="s">
        <v>220</v>
      </c>
    </row>
    <row r="4" spans="1:13" ht="126.75" thickBot="1" x14ac:dyDescent="0.3">
      <c r="A4" s="87" t="s">
        <v>191</v>
      </c>
      <c r="B4" s="82" t="s">
        <v>221</v>
      </c>
      <c r="C4" s="82" t="s">
        <v>222</v>
      </c>
      <c r="D4" s="82" t="s">
        <v>223</v>
      </c>
      <c r="E4" s="82" t="s">
        <v>224</v>
      </c>
      <c r="F4" s="82" t="s">
        <v>225</v>
      </c>
      <c r="G4" s="88" t="s">
        <v>31</v>
      </c>
    </row>
    <row r="5" spans="1:13" ht="21.95" customHeight="1" x14ac:dyDescent="0.25">
      <c r="A5" s="15" t="s">
        <v>32</v>
      </c>
      <c r="B5" s="9">
        <v>3928215</v>
      </c>
      <c r="C5" s="9">
        <v>0</v>
      </c>
      <c r="D5" s="9">
        <v>0</v>
      </c>
      <c r="E5" s="9">
        <v>0</v>
      </c>
      <c r="F5" s="9">
        <v>0</v>
      </c>
      <c r="G5" s="4" t="s">
        <v>33</v>
      </c>
    </row>
    <row r="6" spans="1:13" ht="21.95" customHeight="1" x14ac:dyDescent="0.25">
      <c r="A6" s="4" t="s">
        <v>34</v>
      </c>
      <c r="B6" s="9">
        <v>1682809</v>
      </c>
      <c r="C6" s="9">
        <v>91600</v>
      </c>
      <c r="D6" s="55">
        <v>5.4</v>
      </c>
      <c r="E6" s="9">
        <v>48003</v>
      </c>
      <c r="F6" s="55">
        <v>2.9</v>
      </c>
      <c r="G6" s="4" t="s">
        <v>35</v>
      </c>
      <c r="I6" s="1"/>
      <c r="K6" s="1"/>
      <c r="L6" s="78"/>
      <c r="M6" s="78"/>
    </row>
    <row r="7" spans="1:13" ht="21.95" customHeight="1" x14ac:dyDescent="0.25">
      <c r="A7" s="4" t="s">
        <v>36</v>
      </c>
      <c r="B7" s="9">
        <v>1724238</v>
      </c>
      <c r="C7" s="9">
        <v>191554</v>
      </c>
      <c r="D7" s="55">
        <v>11.1</v>
      </c>
      <c r="E7" s="9">
        <v>74175</v>
      </c>
      <c r="F7" s="55">
        <v>4.3</v>
      </c>
      <c r="G7" s="4" t="s">
        <v>37</v>
      </c>
      <c r="I7" s="1"/>
      <c r="K7" s="1"/>
      <c r="L7" s="78"/>
      <c r="M7" s="78"/>
    </row>
    <row r="8" spans="1:13" ht="21.95" customHeight="1" x14ac:dyDescent="0.25">
      <c r="A8" s="4" t="s">
        <v>38</v>
      </c>
      <c r="B8" s="9">
        <v>1865818</v>
      </c>
      <c r="C8" s="9">
        <v>128128</v>
      </c>
      <c r="D8" s="55">
        <v>6.9</v>
      </c>
      <c r="E8" s="9">
        <v>90909</v>
      </c>
      <c r="F8" s="55">
        <v>4.9000000000000004</v>
      </c>
      <c r="G8" s="4" t="s">
        <v>39</v>
      </c>
      <c r="I8" s="1"/>
      <c r="K8" s="1"/>
      <c r="L8" s="78"/>
      <c r="M8" s="78"/>
    </row>
    <row r="9" spans="1:13" ht="21.95" customHeight="1" x14ac:dyDescent="0.25">
      <c r="A9" s="15" t="s">
        <v>40</v>
      </c>
      <c r="B9" s="9">
        <v>8558625</v>
      </c>
      <c r="C9" s="9">
        <v>759602</v>
      </c>
      <c r="D9" s="55">
        <v>8.9</v>
      </c>
      <c r="E9" s="9">
        <v>389984</v>
      </c>
      <c r="F9" s="55">
        <v>4.5999999999999996</v>
      </c>
      <c r="G9" s="4" t="s">
        <v>226</v>
      </c>
      <c r="I9" s="1"/>
      <c r="K9" s="1"/>
      <c r="L9" s="78"/>
      <c r="M9" s="78"/>
    </row>
    <row r="10" spans="1:13" ht="21.95" customHeight="1" x14ac:dyDescent="0.25">
      <c r="A10" s="4" t="s">
        <v>42</v>
      </c>
      <c r="B10" s="9">
        <v>2174783</v>
      </c>
      <c r="C10" s="9">
        <v>155864</v>
      </c>
      <c r="D10" s="55">
        <v>7.2</v>
      </c>
      <c r="E10" s="9">
        <v>101434</v>
      </c>
      <c r="F10" s="55">
        <v>4.7</v>
      </c>
      <c r="G10" s="4" t="s">
        <v>43</v>
      </c>
      <c r="I10" s="1"/>
      <c r="K10" s="1"/>
      <c r="L10" s="78"/>
      <c r="M10" s="78"/>
    </row>
    <row r="11" spans="1:13" ht="21.95" customHeight="1" x14ac:dyDescent="0.25">
      <c r="A11" s="4" t="s">
        <v>44</v>
      </c>
      <c r="B11" s="9">
        <v>1283484</v>
      </c>
      <c r="C11" s="9">
        <v>64392</v>
      </c>
      <c r="D11" s="55">
        <v>5</v>
      </c>
      <c r="E11" s="9">
        <v>34723</v>
      </c>
      <c r="F11" s="55">
        <v>2.7</v>
      </c>
      <c r="G11" s="4" t="s">
        <v>45</v>
      </c>
      <c r="I11" s="1"/>
      <c r="K11" s="1"/>
      <c r="L11" s="78"/>
      <c r="M11" s="78"/>
    </row>
    <row r="12" spans="1:13" ht="21.95" customHeight="1" x14ac:dyDescent="0.25">
      <c r="A12" s="4" t="s">
        <v>46</v>
      </c>
      <c r="B12" s="9">
        <v>1452007</v>
      </c>
      <c r="C12" s="9">
        <v>73907</v>
      </c>
      <c r="D12" s="55">
        <v>5.0999999999999996</v>
      </c>
      <c r="E12" s="9">
        <v>32934</v>
      </c>
      <c r="F12" s="55">
        <v>2.2999999999999998</v>
      </c>
      <c r="G12" s="4" t="s">
        <v>47</v>
      </c>
      <c r="I12" s="1"/>
      <c r="K12" s="1"/>
      <c r="L12" s="78"/>
      <c r="M12" s="78"/>
    </row>
    <row r="13" spans="1:13" ht="21.95" customHeight="1" x14ac:dyDescent="0.25">
      <c r="A13" s="4" t="s">
        <v>48</v>
      </c>
      <c r="B13" s="9">
        <v>1680015</v>
      </c>
      <c r="C13" s="9">
        <v>80000</v>
      </c>
      <c r="D13" s="55">
        <v>4.8</v>
      </c>
      <c r="E13" s="9">
        <v>38078</v>
      </c>
      <c r="F13" s="55">
        <v>2.2999999999999998</v>
      </c>
      <c r="G13" s="4" t="s">
        <v>49</v>
      </c>
      <c r="I13" s="1"/>
      <c r="K13" s="1"/>
      <c r="L13" s="78"/>
      <c r="M13" s="78"/>
    </row>
    <row r="14" spans="1:13" ht="21.95" customHeight="1" x14ac:dyDescent="0.25">
      <c r="A14" s="4" t="s">
        <v>50</v>
      </c>
      <c r="B14" s="9">
        <v>1549788</v>
      </c>
      <c r="C14" s="9">
        <v>160000</v>
      </c>
      <c r="D14" s="55">
        <v>10.3</v>
      </c>
      <c r="E14" s="9">
        <v>60906</v>
      </c>
      <c r="F14" s="55">
        <v>3.9</v>
      </c>
      <c r="G14" s="4" t="s">
        <v>51</v>
      </c>
      <c r="I14" s="1"/>
      <c r="K14" s="1"/>
      <c r="L14" s="78"/>
      <c r="M14" s="78"/>
    </row>
    <row r="15" spans="1:13" ht="21.95" customHeight="1" x14ac:dyDescent="0.25">
      <c r="A15" s="4" t="s">
        <v>52</v>
      </c>
      <c r="B15" s="9">
        <v>1359642</v>
      </c>
      <c r="C15" s="9">
        <v>76424</v>
      </c>
      <c r="D15" s="55">
        <v>5.6</v>
      </c>
      <c r="E15" s="9">
        <v>45166</v>
      </c>
      <c r="F15" s="55">
        <v>3.3</v>
      </c>
      <c r="G15" s="4" t="s">
        <v>53</v>
      </c>
      <c r="I15" s="1"/>
      <c r="K15" s="1"/>
      <c r="L15" s="78"/>
      <c r="M15" s="78"/>
    </row>
    <row r="16" spans="1:13" ht="21.95" customHeight="1" x14ac:dyDescent="0.25">
      <c r="A16" s="4" t="s">
        <v>54</v>
      </c>
      <c r="B16" s="9">
        <v>857652</v>
      </c>
      <c r="C16" s="9">
        <v>58667</v>
      </c>
      <c r="D16" s="55">
        <v>6.8</v>
      </c>
      <c r="E16" s="9">
        <v>33405</v>
      </c>
      <c r="F16" s="55">
        <v>3.9</v>
      </c>
      <c r="G16" s="4" t="s">
        <v>55</v>
      </c>
      <c r="I16" s="1"/>
      <c r="K16" s="1"/>
      <c r="L16" s="78"/>
      <c r="M16" s="78"/>
    </row>
    <row r="17" spans="1:13" ht="21.95" customHeight="1" x14ac:dyDescent="0.25">
      <c r="A17" s="4" t="s">
        <v>56</v>
      </c>
      <c r="B17" s="9">
        <v>2206514</v>
      </c>
      <c r="C17" s="9">
        <v>90020</v>
      </c>
      <c r="D17" s="55">
        <v>4.0999999999999996</v>
      </c>
      <c r="E17" s="9">
        <v>42053</v>
      </c>
      <c r="F17" s="55">
        <v>1.9</v>
      </c>
      <c r="G17" s="4" t="s">
        <v>57</v>
      </c>
      <c r="I17" s="1"/>
      <c r="K17" s="1"/>
      <c r="L17" s="78"/>
      <c r="M17" s="78"/>
    </row>
    <row r="18" spans="1:13" ht="21.95" customHeight="1" x14ac:dyDescent="0.25">
      <c r="A18" s="4" t="s">
        <v>58</v>
      </c>
      <c r="B18" s="9">
        <v>1171802</v>
      </c>
      <c r="C18" s="9">
        <v>65000</v>
      </c>
      <c r="D18" s="55">
        <v>5.5</v>
      </c>
      <c r="E18" s="9">
        <v>8111</v>
      </c>
      <c r="F18" s="55">
        <v>0.72905516715153518</v>
      </c>
      <c r="G18" s="4" t="s">
        <v>59</v>
      </c>
      <c r="I18" s="1"/>
      <c r="K18" s="1"/>
      <c r="L18" s="78"/>
      <c r="M18" s="78"/>
    </row>
    <row r="19" spans="1:13" ht="21.95" customHeight="1" thickBot="1" x14ac:dyDescent="0.3">
      <c r="A19" s="4" t="s">
        <v>60</v>
      </c>
      <c r="B19" s="9">
        <v>3063059</v>
      </c>
      <c r="C19" s="9">
        <v>155500</v>
      </c>
      <c r="D19" s="55">
        <v>5.0999999999999996</v>
      </c>
      <c r="E19" s="9">
        <v>67078</v>
      </c>
      <c r="F19" s="55">
        <v>2.2000000000000002</v>
      </c>
      <c r="G19" s="4" t="s">
        <v>61</v>
      </c>
      <c r="I19" s="1"/>
      <c r="K19" s="1"/>
      <c r="L19" s="78"/>
      <c r="M19" s="78"/>
    </row>
    <row r="20" spans="1:13" ht="21.95" customHeight="1" thickBot="1" x14ac:dyDescent="0.3">
      <c r="A20" s="7" t="s">
        <v>24</v>
      </c>
      <c r="B20" s="14">
        <f>SUM(B5:B19)</f>
        <v>34558451</v>
      </c>
      <c r="C20" s="14">
        <f>SUM(C5:C19)</f>
        <v>2150658</v>
      </c>
      <c r="D20" s="56">
        <v>6.2</v>
      </c>
      <c r="E20" s="14">
        <f>SUM(E5:E19)</f>
        <v>1066959</v>
      </c>
      <c r="F20" s="56">
        <v>3.1</v>
      </c>
      <c r="G20" s="7" t="s">
        <v>20</v>
      </c>
      <c r="I20" s="1"/>
      <c r="K20" s="1"/>
      <c r="L20" s="78"/>
      <c r="M20" s="78"/>
    </row>
    <row r="21" spans="1:13" ht="21.95" customHeight="1" x14ac:dyDescent="0.25">
      <c r="A21" s="158" t="s">
        <v>62</v>
      </c>
      <c r="B21" s="158"/>
      <c r="C21" s="158"/>
      <c r="D21" s="47"/>
      <c r="E21" s="48"/>
      <c r="F21" s="159" t="s">
        <v>63</v>
      </c>
      <c r="G21" s="159"/>
    </row>
    <row r="22" spans="1:13" ht="50.45" customHeight="1" x14ac:dyDescent="0.25">
      <c r="A22" s="160" t="s">
        <v>334</v>
      </c>
      <c r="B22" s="160"/>
      <c r="C22" s="160"/>
      <c r="D22" s="160"/>
      <c r="E22" s="157" t="s">
        <v>335</v>
      </c>
      <c r="F22" s="157"/>
      <c r="G22" s="157"/>
    </row>
    <row r="23" spans="1:13" ht="21.95" customHeight="1" x14ac:dyDescent="0.25">
      <c r="A23" s="156" t="s">
        <v>227</v>
      </c>
      <c r="B23" s="156"/>
      <c r="C23" s="156"/>
      <c r="D23" s="156"/>
      <c r="E23" s="157" t="s">
        <v>228</v>
      </c>
      <c r="F23" s="157"/>
      <c r="G23" s="157"/>
    </row>
    <row r="24" spans="1:13" ht="21.95" customHeight="1" x14ac:dyDescent="0.25">
      <c r="A24" s="10" t="s">
        <v>272</v>
      </c>
      <c r="B24" s="10"/>
      <c r="C24" s="10"/>
      <c r="D24" s="10"/>
      <c r="E24" s="10"/>
      <c r="F24" s="10"/>
      <c r="G24" s="10" t="s">
        <v>271</v>
      </c>
    </row>
  </sheetData>
  <mergeCells count="8">
    <mergeCell ref="A23:D23"/>
    <mergeCell ref="E23:G23"/>
    <mergeCell ref="A1:G1"/>
    <mergeCell ref="A2:G2"/>
    <mergeCell ref="A21:C21"/>
    <mergeCell ref="F21:G21"/>
    <mergeCell ref="A22:D22"/>
    <mergeCell ref="E22:G22"/>
  </mergeCells>
  <printOptions horizontalCentered="1"/>
  <pageMargins left="0.23622047244094491" right="0.23622047244094491" top="0.74803149606299213" bottom="0.74803149606299213" header="0.31496062992125984" footer="0.31496062992125984"/>
  <pageSetup paperSize="9" scale="76"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rightToLeft="1" view="pageBreakPreview" zoomScale="70" zoomScaleNormal="100" zoomScaleSheetLayoutView="70" workbookViewId="0">
      <selection activeCell="E33" sqref="E33"/>
    </sheetView>
  </sheetViews>
  <sheetFormatPr defaultRowHeight="15" x14ac:dyDescent="0.25"/>
  <cols>
    <col min="1" max="5" width="35.5703125" customWidth="1"/>
    <col min="6" max="6" width="25.5703125" customWidth="1"/>
  </cols>
  <sheetData>
    <row r="1" spans="1:6" ht="20.100000000000001" customHeight="1" x14ac:dyDescent="0.25">
      <c r="A1" s="133" t="s">
        <v>337</v>
      </c>
      <c r="B1" s="133"/>
      <c r="C1" s="133"/>
      <c r="D1" s="133"/>
      <c r="E1" s="133"/>
      <c r="F1" s="50"/>
    </row>
    <row r="2" spans="1:6" ht="20.100000000000001" customHeight="1" x14ac:dyDescent="0.25">
      <c r="A2" s="133" t="s">
        <v>336</v>
      </c>
      <c r="B2" s="133"/>
      <c r="C2" s="133"/>
      <c r="D2" s="133"/>
      <c r="E2" s="133"/>
      <c r="F2" s="50"/>
    </row>
    <row r="3" spans="1:6" ht="18.75" thickBot="1" x14ac:dyDescent="0.3">
      <c r="A3" s="30" t="s">
        <v>229</v>
      </c>
      <c r="B3" s="30"/>
      <c r="C3" s="30"/>
      <c r="D3" s="30"/>
      <c r="E3" s="31" t="s">
        <v>230</v>
      </c>
    </row>
    <row r="4" spans="1:6" ht="116.1" customHeight="1" thickBot="1" x14ac:dyDescent="0.3">
      <c r="A4" s="88" t="s">
        <v>25</v>
      </c>
      <c r="B4" s="82" t="s">
        <v>234</v>
      </c>
      <c r="C4" s="82" t="s">
        <v>235</v>
      </c>
      <c r="D4" s="82" t="s">
        <v>355</v>
      </c>
      <c r="E4" s="88" t="s">
        <v>100</v>
      </c>
    </row>
    <row r="5" spans="1:6" ht="20.100000000000001" customHeight="1" x14ac:dyDescent="0.25">
      <c r="A5" s="4" t="s">
        <v>114</v>
      </c>
      <c r="B5" s="9">
        <v>1410</v>
      </c>
      <c r="C5" s="9">
        <v>1368</v>
      </c>
      <c r="D5" s="9">
        <v>5</v>
      </c>
      <c r="E5" s="4" t="s">
        <v>115</v>
      </c>
    </row>
    <row r="6" spans="1:6" ht="20.100000000000001" customHeight="1" x14ac:dyDescent="0.25">
      <c r="A6" s="4" t="s">
        <v>34</v>
      </c>
      <c r="B6" s="9">
        <v>744</v>
      </c>
      <c r="C6" s="9">
        <v>716</v>
      </c>
      <c r="D6" s="9" t="s">
        <v>140</v>
      </c>
      <c r="E6" s="4" t="s">
        <v>35</v>
      </c>
    </row>
    <row r="7" spans="1:6" ht="20.100000000000001" customHeight="1" x14ac:dyDescent="0.25">
      <c r="A7" s="4" t="s">
        <v>36</v>
      </c>
      <c r="B7" s="9">
        <v>482</v>
      </c>
      <c r="C7" s="9">
        <v>473</v>
      </c>
      <c r="D7" s="9">
        <v>29</v>
      </c>
      <c r="E7" s="4" t="s">
        <v>37</v>
      </c>
    </row>
    <row r="8" spans="1:6" ht="20.100000000000001" customHeight="1" x14ac:dyDescent="0.25">
      <c r="A8" s="4" t="s">
        <v>38</v>
      </c>
      <c r="B8" s="9">
        <v>723</v>
      </c>
      <c r="C8" s="9">
        <v>696</v>
      </c>
      <c r="D8" s="9">
        <v>5</v>
      </c>
      <c r="E8" s="4" t="s">
        <v>39</v>
      </c>
    </row>
    <row r="9" spans="1:6" ht="20.100000000000001" customHeight="1" x14ac:dyDescent="0.25">
      <c r="A9" s="4" t="s">
        <v>64</v>
      </c>
      <c r="B9" s="9">
        <v>3478</v>
      </c>
      <c r="C9" s="9">
        <v>3480</v>
      </c>
      <c r="D9" s="9">
        <v>74</v>
      </c>
      <c r="E9" s="4" t="s">
        <v>41</v>
      </c>
    </row>
    <row r="10" spans="1:6" ht="20.100000000000001" customHeight="1" x14ac:dyDescent="0.25">
      <c r="A10" s="4" t="s">
        <v>42</v>
      </c>
      <c r="B10" s="9">
        <v>472</v>
      </c>
      <c r="C10" s="9">
        <v>483</v>
      </c>
      <c r="D10" s="9">
        <v>45</v>
      </c>
      <c r="E10" s="4" t="s">
        <v>43</v>
      </c>
    </row>
    <row r="11" spans="1:6" ht="20.100000000000001" customHeight="1" x14ac:dyDescent="0.25">
      <c r="A11" s="4" t="s">
        <v>44</v>
      </c>
      <c r="B11" s="9">
        <v>595</v>
      </c>
      <c r="C11" s="9">
        <v>673</v>
      </c>
      <c r="D11" s="9">
        <v>21</v>
      </c>
      <c r="E11" s="4" t="s">
        <v>45</v>
      </c>
    </row>
    <row r="12" spans="1:6" ht="20.100000000000001" customHeight="1" x14ac:dyDescent="0.25">
      <c r="A12" s="4" t="s">
        <v>46</v>
      </c>
      <c r="B12" s="9">
        <v>422</v>
      </c>
      <c r="C12" s="9">
        <v>350</v>
      </c>
      <c r="D12" s="9">
        <v>1</v>
      </c>
      <c r="E12" s="4" t="s">
        <v>47</v>
      </c>
    </row>
    <row r="13" spans="1:6" ht="20.100000000000001" customHeight="1" x14ac:dyDescent="0.25">
      <c r="A13" s="4" t="s">
        <v>48</v>
      </c>
      <c r="B13" s="9">
        <v>611</v>
      </c>
      <c r="C13" s="9">
        <v>587</v>
      </c>
      <c r="D13" s="9">
        <v>4</v>
      </c>
      <c r="E13" s="4" t="s">
        <v>49</v>
      </c>
    </row>
    <row r="14" spans="1:6" ht="20.100000000000001" customHeight="1" x14ac:dyDescent="0.25">
      <c r="A14" s="4" t="s">
        <v>50</v>
      </c>
      <c r="B14" s="9">
        <v>446</v>
      </c>
      <c r="C14" s="9">
        <v>454</v>
      </c>
      <c r="D14" s="9">
        <v>36</v>
      </c>
      <c r="E14" s="4" t="s">
        <v>51</v>
      </c>
    </row>
    <row r="15" spans="1:6" ht="20.100000000000001" customHeight="1" x14ac:dyDescent="0.25">
      <c r="A15" s="4" t="s">
        <v>52</v>
      </c>
      <c r="B15" s="9">
        <v>264</v>
      </c>
      <c r="C15" s="9">
        <v>257</v>
      </c>
      <c r="D15" s="9">
        <v>6</v>
      </c>
      <c r="E15" s="4" t="s">
        <v>53</v>
      </c>
    </row>
    <row r="16" spans="1:6" ht="20.100000000000001" customHeight="1" x14ac:dyDescent="0.25">
      <c r="A16" s="4" t="s">
        <v>54</v>
      </c>
      <c r="B16" s="9">
        <v>219</v>
      </c>
      <c r="C16" s="9">
        <v>217</v>
      </c>
      <c r="D16" s="9">
        <v>2</v>
      </c>
      <c r="E16" s="4" t="s">
        <v>55</v>
      </c>
    </row>
    <row r="17" spans="1:6" ht="20.100000000000001" customHeight="1" x14ac:dyDescent="0.25">
      <c r="A17" s="4" t="s">
        <v>56</v>
      </c>
      <c r="B17" s="9">
        <v>476</v>
      </c>
      <c r="C17" s="9">
        <v>400</v>
      </c>
      <c r="D17" s="9">
        <v>2</v>
      </c>
      <c r="E17" s="4" t="s">
        <v>57</v>
      </c>
    </row>
    <row r="18" spans="1:6" ht="20.100000000000001" customHeight="1" x14ac:dyDescent="0.25">
      <c r="A18" s="4" t="s">
        <v>58</v>
      </c>
      <c r="B18" s="9">
        <v>354</v>
      </c>
      <c r="C18" s="9">
        <v>293</v>
      </c>
      <c r="D18" s="9">
        <v>10</v>
      </c>
      <c r="E18" s="4" t="s">
        <v>59</v>
      </c>
    </row>
    <row r="19" spans="1:6" ht="20.100000000000001" customHeight="1" x14ac:dyDescent="0.25">
      <c r="A19" s="4" t="s">
        <v>60</v>
      </c>
      <c r="B19" s="9">
        <v>1095</v>
      </c>
      <c r="C19" s="9">
        <v>1026</v>
      </c>
      <c r="D19" s="9">
        <v>5</v>
      </c>
      <c r="E19" s="4" t="s">
        <v>61</v>
      </c>
    </row>
    <row r="20" spans="1:6" ht="20.100000000000001" customHeight="1" x14ac:dyDescent="0.25">
      <c r="A20" s="4" t="s">
        <v>137</v>
      </c>
      <c r="B20" s="40"/>
      <c r="C20" s="40"/>
      <c r="D20" s="40"/>
      <c r="E20" s="4" t="s">
        <v>185</v>
      </c>
    </row>
    <row r="21" spans="1:6" ht="20.100000000000001" customHeight="1" x14ac:dyDescent="0.25">
      <c r="A21" s="4" t="s">
        <v>139</v>
      </c>
      <c r="B21" s="9">
        <v>585</v>
      </c>
      <c r="C21" s="9">
        <v>570</v>
      </c>
      <c r="D21" s="9" t="s">
        <v>140</v>
      </c>
      <c r="E21" s="4" t="s">
        <v>141</v>
      </c>
    </row>
    <row r="22" spans="1:6" ht="20.100000000000001" customHeight="1" x14ac:dyDescent="0.25">
      <c r="A22" s="4" t="s">
        <v>142</v>
      </c>
      <c r="B22" s="9">
        <v>1516</v>
      </c>
      <c r="C22" s="9">
        <v>1371</v>
      </c>
      <c r="D22" s="9" t="s">
        <v>140</v>
      </c>
      <c r="E22" s="4" t="s">
        <v>143</v>
      </c>
    </row>
    <row r="23" spans="1:6" ht="20.100000000000001" customHeight="1" thickBot="1" x14ac:dyDescent="0.3">
      <c r="A23" s="4" t="s">
        <v>144</v>
      </c>
      <c r="B23" s="9">
        <v>1321</v>
      </c>
      <c r="C23" s="9">
        <v>1302</v>
      </c>
      <c r="D23" s="9" t="s">
        <v>140</v>
      </c>
      <c r="E23" s="4" t="s">
        <v>145</v>
      </c>
    </row>
    <row r="24" spans="1:6" ht="20.100000000000001" customHeight="1" thickBot="1" x14ac:dyDescent="0.3">
      <c r="A24" s="7" t="s">
        <v>24</v>
      </c>
      <c r="B24" s="14">
        <f>SUM(B5:B23)</f>
        <v>15213</v>
      </c>
      <c r="C24" s="14">
        <f>SUM(C5:C23)</f>
        <v>14716</v>
      </c>
      <c r="D24" s="14">
        <f>D5+D7+D8+D9+D10+D11+D12+D13+D14+D15+D16+D17+D18+D19</f>
        <v>245</v>
      </c>
      <c r="E24" s="7" t="s">
        <v>20</v>
      </c>
    </row>
    <row r="25" spans="1:6" ht="18" customHeight="1" x14ac:dyDescent="0.25">
      <c r="A25" s="163" t="s">
        <v>231</v>
      </c>
      <c r="B25" s="163"/>
      <c r="C25" s="163"/>
      <c r="D25" s="163"/>
      <c r="E25" s="51" t="s">
        <v>232</v>
      </c>
    </row>
    <row r="26" spans="1:6" ht="18" customHeight="1" x14ac:dyDescent="0.25">
      <c r="A26" s="161" t="s">
        <v>233</v>
      </c>
      <c r="B26" s="161"/>
      <c r="C26" s="161"/>
      <c r="D26" s="162" t="s">
        <v>148</v>
      </c>
      <c r="E26" s="162"/>
      <c r="F26" s="10"/>
    </row>
  </sheetData>
  <mergeCells count="5">
    <mergeCell ref="A26:C26"/>
    <mergeCell ref="D26:E26"/>
    <mergeCell ref="A1:E1"/>
    <mergeCell ref="A2:E2"/>
    <mergeCell ref="A25:D25"/>
  </mergeCells>
  <printOptions horizontalCentered="1"/>
  <pageMargins left="0.23622047244094491" right="0.23622047244094491" top="0.74803149606299213" bottom="0.74803149606299213" header="0.31496062992125984" footer="0.31496062992125984"/>
  <pageSetup paperSize="9" scale="75" orientation="landscape"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rightToLeft="1" view="pageBreakPreview" zoomScale="70" zoomScaleNormal="100" zoomScaleSheetLayoutView="70" workbookViewId="0">
      <selection activeCell="E2" sqref="E2:H21"/>
    </sheetView>
  </sheetViews>
  <sheetFormatPr defaultRowHeight="15" x14ac:dyDescent="0.25"/>
  <cols>
    <col min="1" max="3" width="50.5703125" customWidth="1"/>
    <col min="4" max="4" width="25.5703125" customWidth="1"/>
    <col min="7" max="7" width="15.140625" customWidth="1"/>
  </cols>
  <sheetData>
    <row r="1" spans="1:7" ht="20.100000000000001" customHeight="1" x14ac:dyDescent="0.25">
      <c r="A1" s="133" t="s">
        <v>338</v>
      </c>
      <c r="B1" s="133"/>
      <c r="C1" s="133"/>
      <c r="D1" s="50"/>
    </row>
    <row r="2" spans="1:7" ht="28.5" customHeight="1" x14ac:dyDescent="0.25">
      <c r="A2" s="133" t="s">
        <v>339</v>
      </c>
      <c r="B2" s="133"/>
      <c r="C2" s="133"/>
      <c r="D2" s="50"/>
    </row>
    <row r="3" spans="1:7" ht="18.75" thickBot="1" x14ac:dyDescent="0.3">
      <c r="A3" s="30" t="s">
        <v>236</v>
      </c>
      <c r="B3" s="30"/>
      <c r="C3" s="31" t="s">
        <v>237</v>
      </c>
    </row>
    <row r="4" spans="1:7" ht="45.6" customHeight="1" thickBot="1" x14ac:dyDescent="0.3">
      <c r="A4" s="87" t="s">
        <v>191</v>
      </c>
      <c r="B4" s="82" t="s">
        <v>258</v>
      </c>
      <c r="C4" s="88" t="s">
        <v>31</v>
      </c>
      <c r="G4" s="59"/>
    </row>
    <row r="5" spans="1:7" ht="30" customHeight="1" x14ac:dyDescent="0.25">
      <c r="A5" s="4" t="s">
        <v>114</v>
      </c>
      <c r="B5" s="9">
        <v>2346</v>
      </c>
      <c r="C5" s="4" t="s">
        <v>115</v>
      </c>
      <c r="F5" s="60"/>
      <c r="G5" s="58"/>
    </row>
    <row r="6" spans="1:7" ht="30" customHeight="1" x14ac:dyDescent="0.25">
      <c r="A6" s="4" t="s">
        <v>34</v>
      </c>
      <c r="B6" s="9">
        <v>1676</v>
      </c>
      <c r="C6" s="4" t="s">
        <v>35</v>
      </c>
      <c r="F6" s="60"/>
      <c r="G6" s="58"/>
    </row>
    <row r="7" spans="1:7" ht="30" customHeight="1" x14ac:dyDescent="0.25">
      <c r="A7" s="4" t="s">
        <v>36</v>
      </c>
      <c r="B7" s="9">
        <v>1763</v>
      </c>
      <c r="C7" s="4" t="s">
        <v>37</v>
      </c>
      <c r="F7" s="60"/>
      <c r="G7" s="58"/>
    </row>
    <row r="8" spans="1:7" ht="30" customHeight="1" x14ac:dyDescent="0.25">
      <c r="A8" s="4" t="s">
        <v>38</v>
      </c>
      <c r="B8" s="9">
        <v>1179</v>
      </c>
      <c r="C8" s="4" t="s">
        <v>39</v>
      </c>
      <c r="F8" s="60"/>
      <c r="G8" s="58"/>
    </row>
    <row r="9" spans="1:7" ht="30" customHeight="1" x14ac:dyDescent="0.25">
      <c r="A9" s="4" t="s">
        <v>64</v>
      </c>
      <c r="B9" s="9">
        <v>5456</v>
      </c>
      <c r="C9" s="4" t="s">
        <v>41</v>
      </c>
      <c r="F9" s="60"/>
      <c r="G9" s="58"/>
    </row>
    <row r="10" spans="1:7" ht="30" customHeight="1" x14ac:dyDescent="0.25">
      <c r="A10" s="4" t="s">
        <v>42</v>
      </c>
      <c r="B10" s="9">
        <v>1162</v>
      </c>
      <c r="C10" s="4" t="s">
        <v>43</v>
      </c>
      <c r="F10" s="60"/>
      <c r="G10" s="58"/>
    </row>
    <row r="11" spans="1:7" ht="30" customHeight="1" x14ac:dyDescent="0.25">
      <c r="A11" s="4" t="s">
        <v>44</v>
      </c>
      <c r="B11" s="9">
        <v>1210</v>
      </c>
      <c r="C11" s="4" t="s">
        <v>45</v>
      </c>
      <c r="F11" s="60"/>
      <c r="G11" s="58"/>
    </row>
    <row r="12" spans="1:7" ht="30" customHeight="1" x14ac:dyDescent="0.25">
      <c r="A12" s="4" t="s">
        <v>46</v>
      </c>
      <c r="B12" s="9">
        <v>1027</v>
      </c>
      <c r="C12" s="4" t="s">
        <v>47</v>
      </c>
      <c r="F12" s="60"/>
      <c r="G12" s="58"/>
    </row>
    <row r="13" spans="1:7" ht="30" customHeight="1" x14ac:dyDescent="0.25">
      <c r="A13" s="4" t="s">
        <v>48</v>
      </c>
      <c r="B13" s="9">
        <v>1308</v>
      </c>
      <c r="C13" s="4" t="s">
        <v>49</v>
      </c>
      <c r="F13" s="60"/>
      <c r="G13" s="58"/>
    </row>
    <row r="14" spans="1:7" ht="30" customHeight="1" x14ac:dyDescent="0.25">
      <c r="A14" s="4" t="s">
        <v>50</v>
      </c>
      <c r="B14" s="9">
        <v>967</v>
      </c>
      <c r="C14" s="4" t="s">
        <v>51</v>
      </c>
      <c r="F14" s="60"/>
      <c r="G14" s="58"/>
    </row>
    <row r="15" spans="1:7" ht="30" customHeight="1" x14ac:dyDescent="0.25">
      <c r="A15" s="4" t="s">
        <v>52</v>
      </c>
      <c r="B15" s="9">
        <v>974</v>
      </c>
      <c r="C15" s="4" t="s">
        <v>53</v>
      </c>
      <c r="F15" s="60"/>
      <c r="G15" s="58"/>
    </row>
    <row r="16" spans="1:7" ht="30" customHeight="1" x14ac:dyDescent="0.25">
      <c r="A16" s="4" t="s">
        <v>54</v>
      </c>
      <c r="B16" s="9">
        <v>548</v>
      </c>
      <c r="C16" s="4" t="s">
        <v>55</v>
      </c>
      <c r="F16" s="60"/>
      <c r="G16" s="58"/>
    </row>
    <row r="17" spans="1:7" ht="30" customHeight="1" x14ac:dyDescent="0.25">
      <c r="A17" s="4" t="s">
        <v>56</v>
      </c>
      <c r="B17" s="9">
        <v>883</v>
      </c>
      <c r="C17" s="4" t="s">
        <v>57</v>
      </c>
      <c r="F17" s="60"/>
      <c r="G17" s="58"/>
    </row>
    <row r="18" spans="1:7" ht="30" customHeight="1" x14ac:dyDescent="0.25">
      <c r="A18" s="4" t="s">
        <v>58</v>
      </c>
      <c r="B18" s="9">
        <v>1024</v>
      </c>
      <c r="C18" s="4" t="s">
        <v>59</v>
      </c>
      <c r="F18" s="60"/>
      <c r="G18" s="58"/>
    </row>
    <row r="19" spans="1:7" ht="30" customHeight="1" thickBot="1" x14ac:dyDescent="0.3">
      <c r="A19" s="4" t="s">
        <v>60</v>
      </c>
      <c r="B19" s="9">
        <v>2101</v>
      </c>
      <c r="C19" s="4" t="s">
        <v>61</v>
      </c>
      <c r="F19" s="60"/>
      <c r="G19" s="58"/>
    </row>
    <row r="20" spans="1:7" ht="30" customHeight="1" thickBot="1" x14ac:dyDescent="0.3">
      <c r="A20" s="7" t="s">
        <v>24</v>
      </c>
      <c r="B20" s="14">
        <f>SUM(B5:B19)</f>
        <v>23624</v>
      </c>
      <c r="C20" s="7" t="s">
        <v>20</v>
      </c>
      <c r="G20" s="58"/>
    </row>
    <row r="21" spans="1:7" ht="18" customHeight="1" x14ac:dyDescent="0.25">
      <c r="A21" s="49" t="s">
        <v>62</v>
      </c>
      <c r="B21" s="164" t="s">
        <v>63</v>
      </c>
      <c r="C21" s="164"/>
    </row>
    <row r="22" spans="1:7" ht="18" customHeight="1" x14ac:dyDescent="0.25">
      <c r="A22" s="52" t="s">
        <v>275</v>
      </c>
      <c r="B22" s="162" t="s">
        <v>274</v>
      </c>
      <c r="C22" s="162"/>
    </row>
  </sheetData>
  <mergeCells count="4">
    <mergeCell ref="A1:C1"/>
    <mergeCell ref="A2:C2"/>
    <mergeCell ref="B21:C21"/>
    <mergeCell ref="B22:C22"/>
  </mergeCells>
  <printOptions horizontalCentered="1"/>
  <pageMargins left="0.23622047244094491" right="0.23622047244094491" top="0.74803149606299213" bottom="0.74803149606299213" header="0.31496062992125984" footer="0.31496062992125984"/>
  <pageSetup paperSize="9" scale="77"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rightToLeft="1" view="pageBreakPreview" zoomScale="60" zoomScaleNormal="70" workbookViewId="0">
      <selection activeCell="L5" sqref="L5:O22"/>
    </sheetView>
  </sheetViews>
  <sheetFormatPr defaultRowHeight="15" x14ac:dyDescent="0.25"/>
  <cols>
    <col min="1" max="9" width="28.5703125" customWidth="1"/>
  </cols>
  <sheetData>
    <row r="1" spans="1:9" ht="20.25" x14ac:dyDescent="0.25">
      <c r="A1" s="102" t="s">
        <v>352</v>
      </c>
      <c r="B1" s="102"/>
      <c r="C1" s="102"/>
      <c r="D1" s="102"/>
      <c r="E1" s="102"/>
      <c r="F1" s="102"/>
      <c r="G1" s="102"/>
      <c r="H1" s="102"/>
      <c r="I1" s="102"/>
    </row>
    <row r="2" spans="1:9" ht="25.5" customHeight="1" x14ac:dyDescent="0.25">
      <c r="A2" s="103" t="s">
        <v>353</v>
      </c>
      <c r="B2" s="103"/>
      <c r="C2" s="103"/>
      <c r="D2" s="103"/>
      <c r="E2" s="103"/>
      <c r="F2" s="103"/>
      <c r="G2" s="103"/>
      <c r="H2" s="103"/>
      <c r="I2" s="103"/>
    </row>
    <row r="3" spans="1:9" ht="24.95" customHeight="1" thickBot="1" x14ac:dyDescent="0.3">
      <c r="A3" s="4" t="s">
        <v>16</v>
      </c>
      <c r="B3" s="3"/>
      <c r="C3" s="3"/>
      <c r="D3" s="3"/>
      <c r="E3" s="3"/>
      <c r="F3" s="3"/>
      <c r="G3" s="3"/>
      <c r="H3" s="3"/>
      <c r="I3" s="3" t="s">
        <v>17</v>
      </c>
    </row>
    <row r="4" spans="1:9" ht="42.95" customHeight="1" x14ac:dyDescent="0.25">
      <c r="A4" s="109" t="s">
        <v>191</v>
      </c>
      <c r="B4" s="111" t="s">
        <v>19</v>
      </c>
      <c r="C4" s="113" t="s">
        <v>290</v>
      </c>
      <c r="D4" s="113"/>
      <c r="E4" s="113"/>
      <c r="F4" s="113"/>
      <c r="G4" s="111" t="s">
        <v>30</v>
      </c>
      <c r="H4" s="111" t="s">
        <v>65</v>
      </c>
      <c r="I4" s="111" t="s">
        <v>31</v>
      </c>
    </row>
    <row r="5" spans="1:9" ht="51" customHeight="1" thickBot="1" x14ac:dyDescent="0.3">
      <c r="A5" s="110"/>
      <c r="B5" s="112"/>
      <c r="C5" s="83" t="s">
        <v>26</v>
      </c>
      <c r="D5" s="83" t="s">
        <v>27</v>
      </c>
      <c r="E5" s="83" t="s">
        <v>28</v>
      </c>
      <c r="F5" s="83" t="s">
        <v>29</v>
      </c>
      <c r="G5" s="112"/>
      <c r="H5" s="112"/>
      <c r="I5" s="112"/>
    </row>
    <row r="6" spans="1:9" s="11" customFormat="1" ht="5.0999999999999996" hidden="1" customHeight="1" x14ac:dyDescent="0.25">
      <c r="A6" s="12" t="s">
        <v>18</v>
      </c>
      <c r="B6" s="12" t="s">
        <v>19</v>
      </c>
      <c r="C6" s="13" t="s">
        <v>21</v>
      </c>
      <c r="D6" s="12" t="s">
        <v>22</v>
      </c>
      <c r="E6" s="12" t="s">
        <v>23</v>
      </c>
      <c r="F6" s="12" t="s">
        <v>24</v>
      </c>
      <c r="G6" s="12" t="s">
        <v>0</v>
      </c>
      <c r="H6" s="12" t="s">
        <v>14</v>
      </c>
      <c r="I6" s="12" t="s">
        <v>15</v>
      </c>
    </row>
    <row r="7" spans="1:9" ht="35.1" customHeight="1" x14ac:dyDescent="0.25">
      <c r="A7" s="15" t="s">
        <v>32</v>
      </c>
      <c r="B7" s="9">
        <v>0</v>
      </c>
      <c r="C7" s="9">
        <v>0</v>
      </c>
      <c r="D7" s="9">
        <v>0</v>
      </c>
      <c r="E7" s="9">
        <v>0</v>
      </c>
      <c r="F7" s="9">
        <f t="shared" ref="F7:F22" si="0">SUM(C7:E7)</f>
        <v>0</v>
      </c>
      <c r="G7" s="9">
        <v>0</v>
      </c>
      <c r="H7" s="9">
        <v>0</v>
      </c>
      <c r="I7" s="21" t="s">
        <v>33</v>
      </c>
    </row>
    <row r="8" spans="1:9" ht="35.1" customHeight="1" x14ac:dyDescent="0.25">
      <c r="A8" s="16" t="s">
        <v>34</v>
      </c>
      <c r="B8" s="9">
        <v>17</v>
      </c>
      <c r="C8" s="9">
        <v>41297</v>
      </c>
      <c r="D8" s="9">
        <v>3730</v>
      </c>
      <c r="E8" s="9">
        <v>2976</v>
      </c>
      <c r="F8" s="9">
        <f t="shared" si="0"/>
        <v>48003</v>
      </c>
      <c r="G8" s="9">
        <v>43597</v>
      </c>
      <c r="H8" s="9">
        <v>91600</v>
      </c>
      <c r="I8" s="21" t="s">
        <v>35</v>
      </c>
    </row>
    <row r="9" spans="1:9" ht="35.1" customHeight="1" x14ac:dyDescent="0.25">
      <c r="A9" s="16" t="s">
        <v>36</v>
      </c>
      <c r="B9" s="9">
        <v>20</v>
      </c>
      <c r="C9" s="9">
        <v>71074</v>
      </c>
      <c r="D9" s="9">
        <v>1873</v>
      </c>
      <c r="E9" s="9">
        <v>1228</v>
      </c>
      <c r="F9" s="9">
        <f t="shared" si="0"/>
        <v>74175</v>
      </c>
      <c r="G9" s="9">
        <v>117379</v>
      </c>
      <c r="H9" s="9">
        <v>191554</v>
      </c>
      <c r="I9" s="21" t="s">
        <v>37</v>
      </c>
    </row>
    <row r="10" spans="1:9" ht="35.1" customHeight="1" x14ac:dyDescent="0.25">
      <c r="A10" s="16" t="s">
        <v>38</v>
      </c>
      <c r="B10" s="9">
        <v>29</v>
      </c>
      <c r="C10" s="9">
        <v>85653</v>
      </c>
      <c r="D10" s="9">
        <v>2971</v>
      </c>
      <c r="E10" s="9">
        <v>2285</v>
      </c>
      <c r="F10" s="9">
        <f t="shared" si="0"/>
        <v>90909</v>
      </c>
      <c r="G10" s="9">
        <v>37219</v>
      </c>
      <c r="H10" s="9">
        <v>128128</v>
      </c>
      <c r="I10" s="21" t="s">
        <v>39</v>
      </c>
    </row>
    <row r="11" spans="1:9" ht="35.1" customHeight="1" x14ac:dyDescent="0.25">
      <c r="A11" s="15" t="s">
        <v>40</v>
      </c>
      <c r="B11" s="9">
        <v>46</v>
      </c>
      <c r="C11" s="9">
        <v>340306</v>
      </c>
      <c r="D11" s="9">
        <v>31422</v>
      </c>
      <c r="E11" s="9">
        <v>18256</v>
      </c>
      <c r="F11" s="9">
        <f t="shared" si="0"/>
        <v>389984</v>
      </c>
      <c r="G11" s="9">
        <v>369618</v>
      </c>
      <c r="H11" s="9">
        <v>759602</v>
      </c>
      <c r="I11" s="21" t="s">
        <v>226</v>
      </c>
    </row>
    <row r="12" spans="1:9" ht="35.1" customHeight="1" x14ac:dyDescent="0.25">
      <c r="A12" s="16" t="s">
        <v>42</v>
      </c>
      <c r="B12" s="9">
        <v>18</v>
      </c>
      <c r="C12" s="9">
        <v>92348</v>
      </c>
      <c r="D12" s="9">
        <v>3603</v>
      </c>
      <c r="E12" s="9">
        <v>5483</v>
      </c>
      <c r="F12" s="9">
        <f t="shared" si="0"/>
        <v>101434</v>
      </c>
      <c r="G12" s="9">
        <v>54430</v>
      </c>
      <c r="H12" s="9">
        <v>155864</v>
      </c>
      <c r="I12" s="21" t="s">
        <v>43</v>
      </c>
    </row>
    <row r="13" spans="1:9" ht="35.1" customHeight="1" x14ac:dyDescent="0.25">
      <c r="A13" s="16" t="s">
        <v>44</v>
      </c>
      <c r="B13" s="9">
        <v>10</v>
      </c>
      <c r="C13" s="9">
        <v>29492</v>
      </c>
      <c r="D13" s="9">
        <v>3766</v>
      </c>
      <c r="E13" s="9">
        <v>1465</v>
      </c>
      <c r="F13" s="9">
        <f t="shared" si="0"/>
        <v>34723</v>
      </c>
      <c r="G13" s="9">
        <v>29669</v>
      </c>
      <c r="H13" s="9">
        <v>64392</v>
      </c>
      <c r="I13" s="21" t="s">
        <v>45</v>
      </c>
    </row>
    <row r="14" spans="1:9" ht="35.1" customHeight="1" x14ac:dyDescent="0.25">
      <c r="A14" s="16" t="s">
        <v>46</v>
      </c>
      <c r="B14" s="9">
        <v>16</v>
      </c>
      <c r="C14" s="9">
        <v>28659</v>
      </c>
      <c r="D14" s="9">
        <v>2772</v>
      </c>
      <c r="E14" s="9">
        <v>1503</v>
      </c>
      <c r="F14" s="9">
        <f t="shared" si="0"/>
        <v>32934</v>
      </c>
      <c r="G14" s="9">
        <v>40973</v>
      </c>
      <c r="H14" s="9">
        <v>73907</v>
      </c>
      <c r="I14" s="21" t="s">
        <v>47</v>
      </c>
    </row>
    <row r="15" spans="1:9" ht="35.1" customHeight="1" x14ac:dyDescent="0.25">
      <c r="A15" s="16" t="s">
        <v>48</v>
      </c>
      <c r="B15" s="9">
        <v>19</v>
      </c>
      <c r="C15" s="9">
        <v>34939</v>
      </c>
      <c r="D15" s="9">
        <v>1352</v>
      </c>
      <c r="E15" s="9">
        <v>1787</v>
      </c>
      <c r="F15" s="9">
        <f t="shared" si="0"/>
        <v>38078</v>
      </c>
      <c r="G15" s="9">
        <v>41922</v>
      </c>
      <c r="H15" s="9">
        <v>80000</v>
      </c>
      <c r="I15" s="21" t="s">
        <v>49</v>
      </c>
    </row>
    <row r="16" spans="1:9" ht="35.1" customHeight="1" x14ac:dyDescent="0.25">
      <c r="A16" s="16" t="s">
        <v>50</v>
      </c>
      <c r="B16" s="9">
        <v>14</v>
      </c>
      <c r="C16" s="9">
        <v>55990</v>
      </c>
      <c r="D16" s="9">
        <v>2904</v>
      </c>
      <c r="E16" s="9">
        <v>2012</v>
      </c>
      <c r="F16" s="9">
        <f t="shared" si="0"/>
        <v>60906</v>
      </c>
      <c r="G16" s="9">
        <v>99094</v>
      </c>
      <c r="H16" s="9">
        <v>160000</v>
      </c>
      <c r="I16" s="21" t="s">
        <v>51</v>
      </c>
    </row>
    <row r="17" spans="1:9" ht="35.1" customHeight="1" x14ac:dyDescent="0.25">
      <c r="A17" s="16" t="s">
        <v>52</v>
      </c>
      <c r="B17" s="9">
        <v>20</v>
      </c>
      <c r="C17" s="9">
        <v>40887</v>
      </c>
      <c r="D17" s="9">
        <v>2332</v>
      </c>
      <c r="E17" s="9">
        <v>1947</v>
      </c>
      <c r="F17" s="9">
        <f t="shared" si="0"/>
        <v>45166</v>
      </c>
      <c r="G17" s="9">
        <v>31258</v>
      </c>
      <c r="H17" s="9">
        <v>76424</v>
      </c>
      <c r="I17" s="21" t="s">
        <v>53</v>
      </c>
    </row>
    <row r="18" spans="1:9" ht="35.1" customHeight="1" x14ac:dyDescent="0.25">
      <c r="A18" s="16" t="s">
        <v>54</v>
      </c>
      <c r="B18" s="9">
        <v>15</v>
      </c>
      <c r="C18" s="9">
        <v>23716</v>
      </c>
      <c r="D18" s="9">
        <v>2815</v>
      </c>
      <c r="E18" s="9">
        <v>6874</v>
      </c>
      <c r="F18" s="9">
        <f t="shared" si="0"/>
        <v>33405</v>
      </c>
      <c r="G18" s="9">
        <v>25262</v>
      </c>
      <c r="H18" s="9">
        <v>58667</v>
      </c>
      <c r="I18" s="21" t="s">
        <v>55</v>
      </c>
    </row>
    <row r="19" spans="1:9" ht="35.1" customHeight="1" x14ac:dyDescent="0.25">
      <c r="A19" s="16" t="s">
        <v>56</v>
      </c>
      <c r="B19" s="9">
        <v>23</v>
      </c>
      <c r="C19" s="9">
        <v>37876</v>
      </c>
      <c r="D19" s="9">
        <v>2479</v>
      </c>
      <c r="E19" s="9">
        <v>1698</v>
      </c>
      <c r="F19" s="9">
        <f t="shared" si="0"/>
        <v>42053</v>
      </c>
      <c r="G19" s="9">
        <v>47967</v>
      </c>
      <c r="H19" s="9">
        <v>90020</v>
      </c>
      <c r="I19" s="21" t="s">
        <v>57</v>
      </c>
    </row>
    <row r="20" spans="1:9" ht="35.1" customHeight="1" x14ac:dyDescent="0.25">
      <c r="A20" s="16" t="s">
        <v>58</v>
      </c>
      <c r="B20" s="9">
        <v>7</v>
      </c>
      <c r="C20" s="9">
        <v>7293</v>
      </c>
      <c r="D20" s="9">
        <v>104</v>
      </c>
      <c r="E20" s="9">
        <v>714</v>
      </c>
      <c r="F20" s="9">
        <f t="shared" si="0"/>
        <v>8111</v>
      </c>
      <c r="G20" s="9">
        <v>56889</v>
      </c>
      <c r="H20" s="9">
        <v>65000</v>
      </c>
      <c r="I20" s="21" t="s">
        <v>59</v>
      </c>
    </row>
    <row r="21" spans="1:9" ht="35.1" customHeight="1" thickBot="1" x14ac:dyDescent="0.3">
      <c r="A21" s="16" t="s">
        <v>60</v>
      </c>
      <c r="B21" s="9">
        <v>26</v>
      </c>
      <c r="C21" s="9">
        <v>58434</v>
      </c>
      <c r="D21" s="9">
        <v>6456</v>
      </c>
      <c r="E21" s="9">
        <v>3135</v>
      </c>
      <c r="F21" s="9">
        <f t="shared" si="0"/>
        <v>68025</v>
      </c>
      <c r="G21" s="9">
        <v>87475</v>
      </c>
      <c r="H21" s="9">
        <v>155500</v>
      </c>
      <c r="I21" s="21" t="s">
        <v>61</v>
      </c>
    </row>
    <row r="22" spans="1:9" ht="35.1" customHeight="1" thickBot="1" x14ac:dyDescent="0.3">
      <c r="A22" s="17" t="s">
        <v>24</v>
      </c>
      <c r="B22" s="14">
        <f>SUM(B7:B21)</f>
        <v>280</v>
      </c>
      <c r="C22" s="14">
        <f>SUM(C7:C21)</f>
        <v>947964</v>
      </c>
      <c r="D22" s="14">
        <f>SUM(D7:D21)</f>
        <v>68579</v>
      </c>
      <c r="E22" s="14">
        <f>SUM(E7:E21)</f>
        <v>51363</v>
      </c>
      <c r="F22" s="14">
        <f t="shared" si="0"/>
        <v>1067906</v>
      </c>
      <c r="G22" s="14">
        <f>SUM(G7:G21)</f>
        <v>1082752</v>
      </c>
      <c r="H22" s="14">
        <f>SUM(H7:H21)</f>
        <v>2150658</v>
      </c>
      <c r="I22" s="19" t="s">
        <v>20</v>
      </c>
    </row>
    <row r="23" spans="1:9" x14ac:dyDescent="0.25">
      <c r="A23" s="22" t="s">
        <v>62</v>
      </c>
      <c r="B23" s="2"/>
      <c r="C23" s="2"/>
      <c r="D23" s="2"/>
      <c r="E23" s="2"/>
      <c r="F23" s="2"/>
      <c r="G23" s="2"/>
      <c r="H23" s="2"/>
      <c r="I23" s="2" t="s">
        <v>63</v>
      </c>
    </row>
    <row r="24" spans="1:9" ht="77.45" customHeight="1" x14ac:dyDescent="0.25">
      <c r="A24" s="105" t="s">
        <v>301</v>
      </c>
      <c r="B24" s="105"/>
      <c r="C24" s="105"/>
      <c r="D24" s="105"/>
      <c r="E24" s="106" t="s">
        <v>302</v>
      </c>
      <c r="F24" s="106"/>
      <c r="G24" s="106"/>
      <c r="H24" s="106"/>
      <c r="I24" s="106"/>
    </row>
    <row r="25" spans="1:9" x14ac:dyDescent="0.25">
      <c r="A25" s="107" t="s">
        <v>251</v>
      </c>
      <c r="B25" s="107"/>
      <c r="C25" s="107"/>
      <c r="D25" s="107"/>
      <c r="E25" s="108" t="s">
        <v>252</v>
      </c>
      <c r="F25" s="108"/>
      <c r="G25" s="108"/>
      <c r="H25" s="108"/>
      <c r="I25" s="108"/>
    </row>
    <row r="26" spans="1:9" x14ac:dyDescent="0.25">
      <c r="A26" s="104" t="s">
        <v>272</v>
      </c>
      <c r="B26" s="104"/>
      <c r="C26" s="23"/>
      <c r="D26" s="23"/>
      <c r="F26" s="108" t="s">
        <v>271</v>
      </c>
      <c r="G26" s="108"/>
      <c r="H26" s="108"/>
      <c r="I26" s="108"/>
    </row>
    <row r="27" spans="1:9" ht="15.95" customHeight="1" x14ac:dyDescent="0.25"/>
    <row r="28" spans="1:9" ht="15.95" customHeight="1" x14ac:dyDescent="0.25"/>
    <row r="29" spans="1:9" ht="15.95" customHeight="1" x14ac:dyDescent="0.25"/>
    <row r="30" spans="1:9" ht="15.95" customHeight="1" x14ac:dyDescent="0.25"/>
    <row r="31" spans="1:9" ht="15.95" customHeight="1" x14ac:dyDescent="0.25"/>
    <row r="32" spans="1:9" ht="15.95" customHeight="1" x14ac:dyDescent="0.25"/>
    <row r="33" ht="15.95" customHeight="1" x14ac:dyDescent="0.25"/>
    <row r="34" ht="15.95" customHeight="1" x14ac:dyDescent="0.25"/>
    <row r="35" ht="15.95" customHeight="1" x14ac:dyDescent="0.25"/>
    <row r="36" ht="15.95" customHeight="1" x14ac:dyDescent="0.25"/>
    <row r="37" ht="15.95" customHeight="1" x14ac:dyDescent="0.25"/>
    <row r="38" ht="15.95" customHeight="1" x14ac:dyDescent="0.25"/>
    <row r="39" ht="15.95" customHeight="1" x14ac:dyDescent="0.25"/>
    <row r="40" ht="15.95" customHeight="1" x14ac:dyDescent="0.25"/>
    <row r="41" ht="15.95" customHeight="1" x14ac:dyDescent="0.25"/>
    <row r="42" ht="15.95" customHeight="1" x14ac:dyDescent="0.25"/>
    <row r="43" ht="15.95" customHeight="1" x14ac:dyDescent="0.25"/>
  </sheetData>
  <mergeCells count="14">
    <mergeCell ref="A26:B26"/>
    <mergeCell ref="A1:I1"/>
    <mergeCell ref="A2:I2"/>
    <mergeCell ref="A24:D24"/>
    <mergeCell ref="E24:I24"/>
    <mergeCell ref="A25:D25"/>
    <mergeCell ref="E25:I25"/>
    <mergeCell ref="A4:A5"/>
    <mergeCell ref="B4:B5"/>
    <mergeCell ref="C4:F4"/>
    <mergeCell ref="H4:H5"/>
    <mergeCell ref="G4:G5"/>
    <mergeCell ref="I4:I5"/>
    <mergeCell ref="F26:I26"/>
  </mergeCells>
  <printOptions horizontalCentered="1"/>
  <pageMargins left="0.23622047244094491" right="0.23622047244094491" top="0.74803149606299213" bottom="0.74803149606299213" header="0.31496062992125984" footer="0.31496062992125984"/>
  <pageSetup paperSize="9" scale="55" orientation="landscape" r:id="rId1"/>
  <ignoredErrors>
    <ignoredError sqref="F7:F22" formulaRange="1"/>
  </ignoredErrors>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rightToLeft="1" view="pageBreakPreview" zoomScale="70" zoomScaleNormal="100" zoomScaleSheetLayoutView="70" workbookViewId="0">
      <selection activeCell="E19" sqref="E19"/>
    </sheetView>
  </sheetViews>
  <sheetFormatPr defaultRowHeight="15" x14ac:dyDescent="0.25"/>
  <cols>
    <col min="1" max="1" width="50.5703125" customWidth="1"/>
    <col min="2" max="2" width="56.42578125" customWidth="1"/>
    <col min="3" max="3" width="50.5703125" customWidth="1"/>
    <col min="4" max="4" width="25.5703125" customWidth="1"/>
  </cols>
  <sheetData>
    <row r="1" spans="1:4" ht="20.100000000000001" customHeight="1" x14ac:dyDescent="0.25">
      <c r="A1" s="133" t="s">
        <v>345</v>
      </c>
      <c r="B1" s="133"/>
      <c r="C1" s="133"/>
      <c r="D1" s="50"/>
    </row>
    <row r="2" spans="1:4" ht="28.5" customHeight="1" x14ac:dyDescent="0.25">
      <c r="A2" s="133" t="s">
        <v>344</v>
      </c>
      <c r="B2" s="133"/>
      <c r="C2" s="133"/>
      <c r="D2" s="50"/>
    </row>
    <row r="3" spans="1:4" ht="18.75" thickBot="1" x14ac:dyDescent="0.3">
      <c r="A3" s="30" t="s">
        <v>238</v>
      </c>
      <c r="B3" s="30"/>
      <c r="C3" s="31" t="s">
        <v>239</v>
      </c>
    </row>
    <row r="4" spans="1:4" ht="105.6" customHeight="1" thickBot="1" x14ac:dyDescent="0.3">
      <c r="A4" s="87" t="s">
        <v>191</v>
      </c>
      <c r="B4" s="82" t="s">
        <v>276</v>
      </c>
      <c r="C4" s="88" t="s">
        <v>31</v>
      </c>
    </row>
    <row r="5" spans="1:4" ht="26.1" customHeight="1" x14ac:dyDescent="0.25">
      <c r="A5" s="4" t="s">
        <v>114</v>
      </c>
      <c r="B5" s="9">
        <v>27</v>
      </c>
      <c r="C5" s="4" t="s">
        <v>115</v>
      </c>
    </row>
    <row r="6" spans="1:4" ht="26.1" customHeight="1" x14ac:dyDescent="0.25">
      <c r="A6" s="4" t="s">
        <v>34</v>
      </c>
      <c r="B6" s="9">
        <v>27</v>
      </c>
      <c r="C6" s="4" t="s">
        <v>35</v>
      </c>
    </row>
    <row r="7" spans="1:4" ht="26.1" customHeight="1" x14ac:dyDescent="0.25">
      <c r="A7" s="4" t="s">
        <v>36</v>
      </c>
      <c r="B7" s="9">
        <v>29</v>
      </c>
      <c r="C7" s="4" t="s">
        <v>37</v>
      </c>
    </row>
    <row r="8" spans="1:4" ht="26.1" customHeight="1" x14ac:dyDescent="0.25">
      <c r="A8" s="4" t="s">
        <v>38</v>
      </c>
      <c r="B8" s="9">
        <v>27</v>
      </c>
      <c r="C8" s="4" t="s">
        <v>39</v>
      </c>
    </row>
    <row r="9" spans="1:4" ht="26.1" customHeight="1" x14ac:dyDescent="0.25">
      <c r="A9" s="4" t="s">
        <v>64</v>
      </c>
      <c r="B9" s="9">
        <v>71</v>
      </c>
      <c r="C9" s="4" t="s">
        <v>41</v>
      </c>
    </row>
    <row r="10" spans="1:4" ht="26.1" customHeight="1" x14ac:dyDescent="0.25">
      <c r="A10" s="4" t="s">
        <v>42</v>
      </c>
      <c r="B10" s="9">
        <v>30</v>
      </c>
      <c r="C10" s="4" t="s">
        <v>43</v>
      </c>
    </row>
    <row r="11" spans="1:4" ht="26.1" customHeight="1" x14ac:dyDescent="0.25">
      <c r="A11" s="4" t="s">
        <v>44</v>
      </c>
      <c r="B11" s="9">
        <v>11</v>
      </c>
      <c r="C11" s="4" t="s">
        <v>45</v>
      </c>
    </row>
    <row r="12" spans="1:4" ht="26.1" customHeight="1" x14ac:dyDescent="0.25">
      <c r="A12" s="4" t="s">
        <v>46</v>
      </c>
      <c r="B12" s="9">
        <v>11</v>
      </c>
      <c r="C12" s="4" t="s">
        <v>47</v>
      </c>
    </row>
    <row r="13" spans="1:4" ht="26.1" customHeight="1" x14ac:dyDescent="0.25">
      <c r="A13" s="4" t="s">
        <v>48</v>
      </c>
      <c r="B13" s="9">
        <v>20</v>
      </c>
      <c r="C13" s="4" t="s">
        <v>49</v>
      </c>
    </row>
    <row r="14" spans="1:4" ht="26.1" customHeight="1" x14ac:dyDescent="0.25">
      <c r="A14" s="4" t="s">
        <v>50</v>
      </c>
      <c r="B14" s="9">
        <v>24</v>
      </c>
      <c r="C14" s="4" t="s">
        <v>51</v>
      </c>
    </row>
    <row r="15" spans="1:4" ht="26.1" customHeight="1" x14ac:dyDescent="0.25">
      <c r="A15" s="4" t="s">
        <v>52</v>
      </c>
      <c r="B15" s="9">
        <v>18</v>
      </c>
      <c r="C15" s="4" t="s">
        <v>53</v>
      </c>
    </row>
    <row r="16" spans="1:4" ht="26.1" customHeight="1" x14ac:dyDescent="0.25">
      <c r="A16" s="4" t="s">
        <v>54</v>
      </c>
      <c r="B16" s="9">
        <v>13</v>
      </c>
      <c r="C16" s="4" t="s">
        <v>55</v>
      </c>
    </row>
    <row r="17" spans="1:3" ht="26.1" customHeight="1" x14ac:dyDescent="0.25">
      <c r="A17" s="4" t="s">
        <v>56</v>
      </c>
      <c r="B17" s="9">
        <v>10</v>
      </c>
      <c r="C17" s="4" t="s">
        <v>57</v>
      </c>
    </row>
    <row r="18" spans="1:3" ht="26.1" customHeight="1" x14ac:dyDescent="0.25">
      <c r="A18" s="4" t="s">
        <v>58</v>
      </c>
      <c r="B18" s="9">
        <v>25</v>
      </c>
      <c r="C18" s="4" t="s">
        <v>59</v>
      </c>
    </row>
    <row r="19" spans="1:3" ht="26.1" customHeight="1" thickBot="1" x14ac:dyDescent="0.3">
      <c r="A19" s="4" t="s">
        <v>60</v>
      </c>
      <c r="B19" s="9">
        <v>18</v>
      </c>
      <c r="C19" s="4" t="s">
        <v>61</v>
      </c>
    </row>
    <row r="20" spans="1:3" ht="26.1" customHeight="1" thickBot="1" x14ac:dyDescent="0.3">
      <c r="A20" s="7" t="s">
        <v>24</v>
      </c>
      <c r="B20" s="14">
        <f>SUM(B5:B19)</f>
        <v>361</v>
      </c>
      <c r="C20" s="7" t="s">
        <v>20</v>
      </c>
    </row>
    <row r="21" spans="1:3" ht="18" customHeight="1" x14ac:dyDescent="0.25">
      <c r="A21" s="49" t="s">
        <v>62</v>
      </c>
      <c r="B21" s="164" t="s">
        <v>63</v>
      </c>
      <c r="C21" s="164"/>
    </row>
    <row r="22" spans="1:3" ht="18" customHeight="1" x14ac:dyDescent="0.25">
      <c r="A22" s="52" t="s">
        <v>275</v>
      </c>
      <c r="B22" s="162" t="s">
        <v>274</v>
      </c>
      <c r="C22" s="162"/>
    </row>
  </sheetData>
  <mergeCells count="4">
    <mergeCell ref="A1:C1"/>
    <mergeCell ref="A2:C2"/>
    <mergeCell ref="B21:C21"/>
    <mergeCell ref="B22:C22"/>
  </mergeCells>
  <printOptions horizontalCentered="1"/>
  <pageMargins left="0.23622047244094499" right="0.23622047244094499" top="0.74803149606299202" bottom="0.74803149606299202" header="0.31496062992126" footer="0.31496062992126"/>
  <pageSetup paperSize="9" scale="77" orientation="landscape" r:id="rId1"/>
  <headerFooter>
    <oddFooter>&amp;C&amp;"-,Bold"&amp;12 30</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rightToLeft="1" view="pageBreakPreview" zoomScale="70" zoomScaleNormal="100" zoomScaleSheetLayoutView="70" workbookViewId="0">
      <selection activeCell="C29" sqref="C29"/>
    </sheetView>
  </sheetViews>
  <sheetFormatPr defaultRowHeight="15" x14ac:dyDescent="0.25"/>
  <cols>
    <col min="1" max="1" width="35.140625" customWidth="1"/>
    <col min="2" max="4" width="40.5703125" customWidth="1"/>
    <col min="5" max="5" width="25.5703125" customWidth="1"/>
  </cols>
  <sheetData>
    <row r="1" spans="1:5" ht="20.100000000000001" customHeight="1" x14ac:dyDescent="0.25">
      <c r="A1" s="133" t="s">
        <v>340</v>
      </c>
      <c r="B1" s="133"/>
      <c r="C1" s="133"/>
      <c r="D1" s="133"/>
      <c r="E1" s="50"/>
    </row>
    <row r="2" spans="1:5" ht="20.100000000000001" customHeight="1" x14ac:dyDescent="0.25">
      <c r="A2" s="133" t="s">
        <v>341</v>
      </c>
      <c r="B2" s="133"/>
      <c r="C2" s="133"/>
      <c r="D2" s="133"/>
      <c r="E2" s="50"/>
    </row>
    <row r="3" spans="1:5" ht="18.75" thickBot="1" x14ac:dyDescent="0.3">
      <c r="A3" s="30" t="s">
        <v>244</v>
      </c>
      <c r="B3" s="30"/>
      <c r="C3" s="30"/>
      <c r="D3" s="31" t="s">
        <v>245</v>
      </c>
    </row>
    <row r="4" spans="1:5" ht="72" customHeight="1" thickBot="1" x14ac:dyDescent="0.3">
      <c r="A4" s="87" t="s">
        <v>191</v>
      </c>
      <c r="B4" s="82" t="s">
        <v>240</v>
      </c>
      <c r="C4" s="82" t="s">
        <v>241</v>
      </c>
      <c r="D4" s="88" t="s">
        <v>31</v>
      </c>
    </row>
    <row r="5" spans="1:5" ht="26.1" customHeight="1" x14ac:dyDescent="0.25">
      <c r="A5" s="15" t="s">
        <v>32</v>
      </c>
      <c r="B5" s="9" t="s">
        <v>140</v>
      </c>
      <c r="C5" s="9" t="s">
        <v>140</v>
      </c>
      <c r="D5" s="4" t="s">
        <v>33</v>
      </c>
    </row>
    <row r="6" spans="1:5" ht="26.1" customHeight="1" x14ac:dyDescent="0.25">
      <c r="A6" s="4" t="s">
        <v>34</v>
      </c>
      <c r="B6" s="9">
        <v>81600</v>
      </c>
      <c r="C6" s="9">
        <v>209850</v>
      </c>
      <c r="D6" s="4" t="s">
        <v>35</v>
      </c>
    </row>
    <row r="7" spans="1:5" ht="26.1" customHeight="1" x14ac:dyDescent="0.25">
      <c r="A7" s="4" t="s">
        <v>36</v>
      </c>
      <c r="B7" s="9">
        <v>60852</v>
      </c>
      <c r="C7" s="9">
        <v>88180</v>
      </c>
      <c r="D7" s="4" t="s">
        <v>37</v>
      </c>
    </row>
    <row r="8" spans="1:5" ht="26.1" customHeight="1" x14ac:dyDescent="0.25">
      <c r="A8" s="4" t="s">
        <v>38</v>
      </c>
      <c r="B8" s="9">
        <v>143987</v>
      </c>
      <c r="C8" s="9">
        <v>140305</v>
      </c>
      <c r="D8" s="4" t="s">
        <v>39</v>
      </c>
    </row>
    <row r="9" spans="1:5" ht="26.1" customHeight="1" x14ac:dyDescent="0.25">
      <c r="A9" s="4" t="s">
        <v>64</v>
      </c>
      <c r="B9" s="9">
        <v>504825</v>
      </c>
      <c r="C9" s="9">
        <v>559740</v>
      </c>
      <c r="D9" s="4" t="s">
        <v>41</v>
      </c>
    </row>
    <row r="10" spans="1:5" ht="26.1" customHeight="1" x14ac:dyDescent="0.25">
      <c r="A10" s="4" t="s">
        <v>42</v>
      </c>
      <c r="B10" s="9">
        <v>112579</v>
      </c>
      <c r="C10" s="9">
        <v>117870</v>
      </c>
      <c r="D10" s="4" t="s">
        <v>43</v>
      </c>
    </row>
    <row r="11" spans="1:5" ht="26.1" customHeight="1" x14ac:dyDescent="0.25">
      <c r="A11" s="4" t="s">
        <v>44</v>
      </c>
      <c r="B11" s="9">
        <v>67588</v>
      </c>
      <c r="C11" s="9">
        <v>73690</v>
      </c>
      <c r="D11" s="4" t="s">
        <v>45</v>
      </c>
    </row>
    <row r="12" spans="1:5" ht="26.1" customHeight="1" x14ac:dyDescent="0.25">
      <c r="A12" s="4" t="s">
        <v>46</v>
      </c>
      <c r="B12" s="9">
        <v>79280</v>
      </c>
      <c r="C12" s="9">
        <v>61640</v>
      </c>
      <c r="D12" s="4" t="s">
        <v>47</v>
      </c>
    </row>
    <row r="13" spans="1:5" ht="26.1" customHeight="1" x14ac:dyDescent="0.25">
      <c r="A13" s="4" t="s">
        <v>48</v>
      </c>
      <c r="B13" s="9">
        <v>54500</v>
      </c>
      <c r="C13" s="9">
        <v>67250</v>
      </c>
      <c r="D13" s="4" t="s">
        <v>49</v>
      </c>
    </row>
    <row r="14" spans="1:5" ht="26.1" customHeight="1" x14ac:dyDescent="0.25">
      <c r="A14" s="4" t="s">
        <v>50</v>
      </c>
      <c r="B14" s="9">
        <v>79480</v>
      </c>
      <c r="C14" s="9">
        <v>85810</v>
      </c>
      <c r="D14" s="4" t="s">
        <v>51</v>
      </c>
    </row>
    <row r="15" spans="1:5" ht="26.1" customHeight="1" x14ac:dyDescent="0.25">
      <c r="A15" s="4" t="s">
        <v>52</v>
      </c>
      <c r="B15" s="9">
        <v>93776</v>
      </c>
      <c r="C15" s="9">
        <v>95570</v>
      </c>
      <c r="D15" s="4" t="s">
        <v>53</v>
      </c>
    </row>
    <row r="16" spans="1:5" ht="26.1" customHeight="1" x14ac:dyDescent="0.25">
      <c r="A16" s="4" t="s">
        <v>54</v>
      </c>
      <c r="B16" s="9">
        <v>82524</v>
      </c>
      <c r="C16" s="9">
        <v>71055</v>
      </c>
      <c r="D16" s="4" t="s">
        <v>55</v>
      </c>
    </row>
    <row r="17" spans="1:4" ht="26.1" customHeight="1" x14ac:dyDescent="0.25">
      <c r="A17" s="4" t="s">
        <v>56</v>
      </c>
      <c r="B17" s="9">
        <v>74782</v>
      </c>
      <c r="C17" s="9">
        <v>90417</v>
      </c>
      <c r="D17" s="4" t="s">
        <v>57</v>
      </c>
    </row>
    <row r="18" spans="1:4" ht="26.1" customHeight="1" x14ac:dyDescent="0.25">
      <c r="A18" s="4" t="s">
        <v>58</v>
      </c>
      <c r="B18" s="9">
        <v>54000</v>
      </c>
      <c r="C18" s="9">
        <v>23800</v>
      </c>
      <c r="D18" s="4" t="s">
        <v>59</v>
      </c>
    </row>
    <row r="19" spans="1:4" ht="26.1" customHeight="1" thickBot="1" x14ac:dyDescent="0.3">
      <c r="A19" s="4" t="s">
        <v>60</v>
      </c>
      <c r="B19" s="9">
        <v>131250</v>
      </c>
      <c r="C19" s="9">
        <v>148730</v>
      </c>
      <c r="D19" s="4" t="s">
        <v>61</v>
      </c>
    </row>
    <row r="20" spans="1:4" ht="26.1" customHeight="1" thickBot="1" x14ac:dyDescent="0.3">
      <c r="A20" s="7" t="s">
        <v>24</v>
      </c>
      <c r="B20" s="14">
        <f>SUM(B6:B19)</f>
        <v>1621023</v>
      </c>
      <c r="C20" s="14">
        <f>SUM(C6:C19)</f>
        <v>1833907</v>
      </c>
      <c r="D20" s="7" t="s">
        <v>20</v>
      </c>
    </row>
    <row r="21" spans="1:4" ht="18" customHeight="1" x14ac:dyDescent="0.25">
      <c r="A21" s="158" t="s">
        <v>62</v>
      </c>
      <c r="B21" s="158"/>
      <c r="C21" s="164" t="s">
        <v>63</v>
      </c>
      <c r="D21" s="164"/>
    </row>
    <row r="22" spans="1:4" ht="30" customHeight="1" x14ac:dyDescent="0.25">
      <c r="A22" s="166" t="s">
        <v>242</v>
      </c>
      <c r="B22" s="166"/>
      <c r="C22" s="167" t="s">
        <v>243</v>
      </c>
      <c r="D22" s="167"/>
    </row>
    <row r="23" spans="1:4" ht="28.5" customHeight="1" x14ac:dyDescent="0.25">
      <c r="A23" s="161" t="s">
        <v>272</v>
      </c>
      <c r="B23" s="165"/>
      <c r="C23" s="162" t="s">
        <v>277</v>
      </c>
      <c r="D23" s="162"/>
    </row>
  </sheetData>
  <mergeCells count="8">
    <mergeCell ref="A23:B23"/>
    <mergeCell ref="C23:D23"/>
    <mergeCell ref="A1:D1"/>
    <mergeCell ref="A2:D2"/>
    <mergeCell ref="A21:B21"/>
    <mergeCell ref="C21:D21"/>
    <mergeCell ref="A22:B22"/>
    <mergeCell ref="C22:D22"/>
  </mergeCells>
  <printOptions horizontalCentered="1"/>
  <pageMargins left="0.23622047244094491" right="0.23622047244094491" top="0.74803149606299213" bottom="0.74803149606299213" header="0.31496062992125984" footer="0.31496062992125984"/>
  <pageSetup paperSize="9" scale="80" orientation="landscape"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rightToLeft="1" view="pageBreakPreview" zoomScale="70" zoomScaleNormal="100" zoomScaleSheetLayoutView="70" workbookViewId="0">
      <selection activeCell="F5" sqref="F5:I21"/>
    </sheetView>
  </sheetViews>
  <sheetFormatPr defaultRowHeight="15" x14ac:dyDescent="0.25"/>
  <cols>
    <col min="1" max="1" width="35.140625" customWidth="1"/>
    <col min="2" max="4" width="40.5703125" customWidth="1"/>
    <col min="5" max="5" width="25.5703125" customWidth="1"/>
  </cols>
  <sheetData>
    <row r="1" spans="1:5" ht="20.100000000000001" customHeight="1" x14ac:dyDescent="0.25">
      <c r="A1" s="133" t="s">
        <v>342</v>
      </c>
      <c r="B1" s="133"/>
      <c r="C1" s="133"/>
      <c r="D1" s="133"/>
      <c r="E1" s="50"/>
    </row>
    <row r="2" spans="1:5" ht="20.100000000000001" customHeight="1" x14ac:dyDescent="0.25">
      <c r="A2" s="133" t="s">
        <v>343</v>
      </c>
      <c r="B2" s="133"/>
      <c r="C2" s="133"/>
      <c r="D2" s="133"/>
      <c r="E2" s="50"/>
    </row>
    <row r="3" spans="1:5" ht="18.75" thickBot="1" x14ac:dyDescent="0.3">
      <c r="A3" s="30" t="s">
        <v>288</v>
      </c>
      <c r="B3" s="30"/>
      <c r="C3" s="30"/>
      <c r="D3" s="31" t="s">
        <v>289</v>
      </c>
    </row>
    <row r="4" spans="1:5" ht="42" customHeight="1" thickBot="1" x14ac:dyDescent="0.3">
      <c r="A4" s="87" t="s">
        <v>191</v>
      </c>
      <c r="B4" s="82" t="s">
        <v>246</v>
      </c>
      <c r="C4" s="82" t="s">
        <v>247</v>
      </c>
      <c r="D4" s="88" t="s">
        <v>31</v>
      </c>
    </row>
    <row r="5" spans="1:5" ht="26.1" customHeight="1" x14ac:dyDescent="0.25">
      <c r="A5" s="15" t="s">
        <v>32</v>
      </c>
      <c r="B5" s="53" t="s">
        <v>140</v>
      </c>
      <c r="C5" s="53" t="s">
        <v>140</v>
      </c>
      <c r="D5" s="4" t="s">
        <v>33</v>
      </c>
    </row>
    <row r="6" spans="1:5" ht="26.1" customHeight="1" x14ac:dyDescent="0.25">
      <c r="A6" s="4" t="s">
        <v>34</v>
      </c>
      <c r="B6" s="53" t="s">
        <v>260</v>
      </c>
      <c r="C6" s="53">
        <v>9202</v>
      </c>
      <c r="D6" s="4" t="s">
        <v>35</v>
      </c>
    </row>
    <row r="7" spans="1:5" ht="26.1" customHeight="1" x14ac:dyDescent="0.25">
      <c r="A7" s="4" t="s">
        <v>36</v>
      </c>
      <c r="B7" s="53">
        <v>244</v>
      </c>
      <c r="C7" s="53">
        <v>7432</v>
      </c>
      <c r="D7" s="4" t="s">
        <v>37</v>
      </c>
    </row>
    <row r="8" spans="1:5" ht="26.1" customHeight="1" x14ac:dyDescent="0.25">
      <c r="A8" s="4" t="s">
        <v>38</v>
      </c>
      <c r="B8" s="53">
        <v>419</v>
      </c>
      <c r="C8" s="53">
        <v>14420</v>
      </c>
      <c r="D8" s="4" t="s">
        <v>39</v>
      </c>
    </row>
    <row r="9" spans="1:5" ht="26.1" customHeight="1" x14ac:dyDescent="0.25">
      <c r="A9" s="4" t="s">
        <v>64</v>
      </c>
      <c r="B9" s="53">
        <v>1763</v>
      </c>
      <c r="C9" s="53">
        <v>55834</v>
      </c>
      <c r="D9" s="4" t="s">
        <v>41</v>
      </c>
    </row>
    <row r="10" spans="1:5" ht="26.1" customHeight="1" x14ac:dyDescent="0.25">
      <c r="A10" s="4" t="s">
        <v>42</v>
      </c>
      <c r="B10" s="53">
        <v>326</v>
      </c>
      <c r="C10" s="53">
        <v>10269</v>
      </c>
      <c r="D10" s="4" t="s">
        <v>43</v>
      </c>
    </row>
    <row r="11" spans="1:5" ht="26.1" customHeight="1" x14ac:dyDescent="0.25">
      <c r="A11" s="4" t="s">
        <v>44</v>
      </c>
      <c r="B11" s="53">
        <v>269</v>
      </c>
      <c r="C11" s="53" t="s">
        <v>280</v>
      </c>
      <c r="D11" s="4" t="s">
        <v>45</v>
      </c>
    </row>
    <row r="12" spans="1:5" ht="26.1" customHeight="1" x14ac:dyDescent="0.25">
      <c r="A12" s="4" t="s">
        <v>46</v>
      </c>
      <c r="B12" s="53">
        <v>168</v>
      </c>
      <c r="C12" s="53">
        <v>5841</v>
      </c>
      <c r="D12" s="4" t="s">
        <v>47</v>
      </c>
    </row>
    <row r="13" spans="1:5" ht="26.1" customHeight="1" x14ac:dyDescent="0.25">
      <c r="A13" s="4" t="s">
        <v>48</v>
      </c>
      <c r="B13" s="53">
        <v>199</v>
      </c>
      <c r="C13" s="53">
        <v>6238</v>
      </c>
      <c r="D13" s="4" t="s">
        <v>49</v>
      </c>
    </row>
    <row r="14" spans="1:5" ht="26.1" customHeight="1" x14ac:dyDescent="0.25">
      <c r="A14" s="4" t="s">
        <v>50</v>
      </c>
      <c r="B14" s="53">
        <v>236</v>
      </c>
      <c r="C14" s="53" t="s">
        <v>281</v>
      </c>
      <c r="D14" s="4" t="s">
        <v>51</v>
      </c>
    </row>
    <row r="15" spans="1:5" ht="26.1" customHeight="1" x14ac:dyDescent="0.25">
      <c r="A15" s="4" t="s">
        <v>52</v>
      </c>
      <c r="B15" s="53">
        <v>232</v>
      </c>
      <c r="C15" s="53">
        <v>7687</v>
      </c>
      <c r="D15" s="4" t="s">
        <v>53</v>
      </c>
    </row>
    <row r="16" spans="1:5" ht="26.1" customHeight="1" x14ac:dyDescent="0.25">
      <c r="A16" s="4" t="s">
        <v>54</v>
      </c>
      <c r="B16" s="53">
        <v>160</v>
      </c>
      <c r="C16" s="53" t="s">
        <v>282</v>
      </c>
      <c r="D16" s="4" t="s">
        <v>55</v>
      </c>
    </row>
    <row r="17" spans="1:4" ht="26.1" customHeight="1" x14ac:dyDescent="0.25">
      <c r="A17" s="4" t="s">
        <v>56</v>
      </c>
      <c r="B17" s="53">
        <v>203</v>
      </c>
      <c r="C17" s="53">
        <v>6242</v>
      </c>
      <c r="D17" s="4" t="s">
        <v>57</v>
      </c>
    </row>
    <row r="18" spans="1:4" ht="26.1" customHeight="1" x14ac:dyDescent="0.25">
      <c r="A18" s="4" t="s">
        <v>58</v>
      </c>
      <c r="B18" s="53">
        <v>93</v>
      </c>
      <c r="C18" s="53">
        <v>3509</v>
      </c>
      <c r="D18" s="4" t="s">
        <v>59</v>
      </c>
    </row>
    <row r="19" spans="1:4" ht="26.1" customHeight="1" thickBot="1" x14ac:dyDescent="0.3">
      <c r="A19" s="4" t="s">
        <v>60</v>
      </c>
      <c r="B19" s="53">
        <v>470</v>
      </c>
      <c r="C19" s="53">
        <v>12668</v>
      </c>
      <c r="D19" s="4" t="s">
        <v>61</v>
      </c>
    </row>
    <row r="20" spans="1:4" ht="26.1" customHeight="1" thickBot="1" x14ac:dyDescent="0.3">
      <c r="A20" s="7" t="s">
        <v>24</v>
      </c>
      <c r="B20" s="54" t="s">
        <v>346</v>
      </c>
      <c r="C20" s="54" t="s">
        <v>347</v>
      </c>
      <c r="D20" s="7" t="s">
        <v>20</v>
      </c>
    </row>
    <row r="21" spans="1:4" ht="18" customHeight="1" x14ac:dyDescent="0.25">
      <c r="A21" s="158" t="s">
        <v>62</v>
      </c>
      <c r="B21" s="158"/>
      <c r="C21" s="164" t="s">
        <v>63</v>
      </c>
      <c r="D21" s="164"/>
    </row>
    <row r="22" spans="1:4" ht="29.25" customHeight="1" x14ac:dyDescent="0.25">
      <c r="A22" s="166" t="s">
        <v>248</v>
      </c>
      <c r="B22" s="166"/>
      <c r="C22" s="167" t="s">
        <v>243</v>
      </c>
      <c r="D22" s="167"/>
    </row>
    <row r="23" spans="1:4" ht="30.75" customHeight="1" x14ac:dyDescent="0.25">
      <c r="A23" s="163" t="s">
        <v>249</v>
      </c>
      <c r="B23" s="163"/>
      <c r="C23" s="168" t="s">
        <v>250</v>
      </c>
      <c r="D23" s="168"/>
    </row>
    <row r="24" spans="1:4" ht="23.25" customHeight="1" x14ac:dyDescent="0.25">
      <c r="A24" s="161" t="s">
        <v>273</v>
      </c>
      <c r="B24" s="165"/>
      <c r="C24" s="162" t="s">
        <v>277</v>
      </c>
      <c r="D24" s="162"/>
    </row>
  </sheetData>
  <mergeCells count="10">
    <mergeCell ref="A24:B24"/>
    <mergeCell ref="C24:D24"/>
    <mergeCell ref="A23:B23"/>
    <mergeCell ref="C23:D23"/>
    <mergeCell ref="A1:D1"/>
    <mergeCell ref="A2:D2"/>
    <mergeCell ref="A21:B21"/>
    <mergeCell ref="C21:D21"/>
    <mergeCell ref="A22:B22"/>
    <mergeCell ref="C22:D22"/>
  </mergeCells>
  <printOptions horizontalCentered="1"/>
  <pageMargins left="0.23622047244094491" right="0.23622047244094491" top="0.74803149606299213" bottom="0.74803149606299213" header="0.31496062992125984" footer="0.31496062992125984"/>
  <pageSetup paperSize="9" scale="8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rightToLeft="1" view="pageBreakPreview" zoomScale="60" zoomScaleNormal="70" workbookViewId="0">
      <selection activeCell="Z12" sqref="Z12"/>
    </sheetView>
  </sheetViews>
  <sheetFormatPr defaultRowHeight="15" x14ac:dyDescent="0.25"/>
  <cols>
    <col min="1" max="1" width="11.28515625" customWidth="1"/>
    <col min="2" max="2" width="17" customWidth="1"/>
    <col min="3" max="3" width="14.5703125" customWidth="1"/>
    <col min="4" max="4" width="14.85546875" customWidth="1"/>
    <col min="5" max="5" width="10.5703125" customWidth="1"/>
    <col min="6" max="6" width="16" customWidth="1"/>
    <col min="7" max="7" width="10.5703125" customWidth="1"/>
    <col min="8" max="8" width="9.28515625" customWidth="1"/>
    <col min="9" max="9" width="12.42578125" customWidth="1"/>
    <col min="10" max="10" width="14.140625" customWidth="1"/>
    <col min="11" max="11" width="13.5703125" customWidth="1"/>
    <col min="12" max="12" width="15.140625" customWidth="1"/>
    <col min="13" max="13" width="10.5703125" customWidth="1"/>
    <col min="14" max="14" width="14.42578125" customWidth="1"/>
    <col min="15" max="15" width="10.5703125" customWidth="1"/>
    <col min="16" max="16" width="12.42578125" customWidth="1"/>
    <col min="17" max="17" width="13.28515625" customWidth="1"/>
    <col min="18" max="18" width="13.85546875" customWidth="1"/>
    <col min="19" max="19" width="14" customWidth="1"/>
    <col min="20" max="20" width="18" customWidth="1"/>
    <col min="21" max="21" width="18.85546875" customWidth="1"/>
  </cols>
  <sheetData>
    <row r="1" spans="1:21" ht="26.25" x14ac:dyDescent="0.25">
      <c r="A1" s="120" t="s">
        <v>303</v>
      </c>
      <c r="B1" s="120"/>
      <c r="C1" s="120"/>
      <c r="D1" s="120"/>
      <c r="E1" s="120"/>
      <c r="F1" s="120"/>
      <c r="G1" s="120"/>
      <c r="H1" s="120"/>
      <c r="I1" s="120"/>
      <c r="J1" s="120"/>
      <c r="K1" s="120"/>
      <c r="L1" s="120"/>
      <c r="M1" s="120"/>
      <c r="N1" s="120"/>
      <c r="O1" s="120"/>
      <c r="P1" s="120"/>
      <c r="Q1" s="120"/>
      <c r="R1" s="120"/>
      <c r="S1" s="120"/>
      <c r="T1" s="120"/>
      <c r="U1" s="120"/>
    </row>
    <row r="2" spans="1:21" ht="26.25" x14ac:dyDescent="0.25">
      <c r="A2" s="120" t="s">
        <v>304</v>
      </c>
      <c r="B2" s="120"/>
      <c r="C2" s="120"/>
      <c r="D2" s="120"/>
      <c r="E2" s="120"/>
      <c r="F2" s="120"/>
      <c r="G2" s="120"/>
      <c r="H2" s="120"/>
      <c r="I2" s="120"/>
      <c r="J2" s="120"/>
      <c r="K2" s="120"/>
      <c r="L2" s="120"/>
      <c r="M2" s="120"/>
      <c r="N2" s="120"/>
      <c r="O2" s="120"/>
      <c r="P2" s="120"/>
      <c r="Q2" s="120"/>
      <c r="R2" s="120"/>
      <c r="S2" s="120"/>
      <c r="T2" s="120"/>
      <c r="U2" s="120"/>
    </row>
    <row r="3" spans="1:21" ht="18.75" thickBot="1" x14ac:dyDescent="0.3">
      <c r="A3" s="4" t="s">
        <v>78</v>
      </c>
      <c r="B3" s="3"/>
      <c r="C3" s="3"/>
      <c r="D3" s="3"/>
      <c r="E3" s="3"/>
      <c r="F3" s="3"/>
      <c r="G3" s="3"/>
      <c r="H3" s="3"/>
      <c r="I3" s="3"/>
      <c r="J3" s="3"/>
      <c r="K3" s="3"/>
      <c r="L3" s="3"/>
      <c r="M3" s="3"/>
      <c r="N3" s="3"/>
      <c r="O3" s="3"/>
      <c r="P3" s="3"/>
      <c r="Q3" s="3"/>
      <c r="R3" s="3"/>
      <c r="S3" s="3"/>
      <c r="T3" s="3"/>
      <c r="U3" s="4" t="s">
        <v>79</v>
      </c>
    </row>
    <row r="4" spans="1:21" ht="35.1" customHeight="1" x14ac:dyDescent="0.25">
      <c r="A4" s="117" t="s">
        <v>25</v>
      </c>
      <c r="B4" s="114" t="s">
        <v>80</v>
      </c>
      <c r="C4" s="113" t="s">
        <v>92</v>
      </c>
      <c r="D4" s="113"/>
      <c r="E4" s="113"/>
      <c r="F4" s="113"/>
      <c r="G4" s="113"/>
      <c r="H4" s="113"/>
      <c r="I4" s="113"/>
      <c r="J4" s="113"/>
      <c r="K4" s="113" t="s">
        <v>101</v>
      </c>
      <c r="L4" s="113"/>
      <c r="M4" s="113"/>
      <c r="N4" s="113"/>
      <c r="O4" s="113"/>
      <c r="P4" s="113"/>
      <c r="Q4" s="113"/>
      <c r="R4" s="111" t="s">
        <v>96</v>
      </c>
      <c r="S4" s="111" t="s">
        <v>97</v>
      </c>
      <c r="T4" s="114" t="s">
        <v>99</v>
      </c>
      <c r="U4" s="117" t="s">
        <v>100</v>
      </c>
    </row>
    <row r="5" spans="1:21" ht="34.5" customHeight="1" x14ac:dyDescent="0.25">
      <c r="A5" s="118"/>
      <c r="B5" s="115"/>
      <c r="C5" s="121" t="s">
        <v>81</v>
      </c>
      <c r="D5" s="118"/>
      <c r="E5" s="84" t="s">
        <v>84</v>
      </c>
      <c r="F5" s="84" t="s">
        <v>86</v>
      </c>
      <c r="G5" s="84" t="s">
        <v>88</v>
      </c>
      <c r="H5" s="123" t="s">
        <v>90</v>
      </c>
      <c r="I5" s="122" t="s">
        <v>91</v>
      </c>
      <c r="J5" s="85" t="s">
        <v>95</v>
      </c>
      <c r="K5" s="121" t="s">
        <v>81</v>
      </c>
      <c r="L5" s="118"/>
      <c r="M5" s="84" t="s">
        <v>84</v>
      </c>
      <c r="N5" s="84" t="s">
        <v>86</v>
      </c>
      <c r="O5" s="118" t="s">
        <v>90</v>
      </c>
      <c r="P5" s="122" t="s">
        <v>91</v>
      </c>
      <c r="Q5" s="84" t="s">
        <v>95</v>
      </c>
      <c r="R5" s="121"/>
      <c r="S5" s="121"/>
      <c r="T5" s="115"/>
      <c r="U5" s="118"/>
    </row>
    <row r="6" spans="1:21" ht="54.75" thickBot="1" x14ac:dyDescent="0.3">
      <c r="A6" s="119"/>
      <c r="B6" s="116"/>
      <c r="C6" s="83" t="s">
        <v>82</v>
      </c>
      <c r="D6" s="83" t="s">
        <v>83</v>
      </c>
      <c r="E6" s="86" t="s">
        <v>85</v>
      </c>
      <c r="F6" s="86" t="s">
        <v>87</v>
      </c>
      <c r="G6" s="86" t="s">
        <v>89</v>
      </c>
      <c r="H6" s="119"/>
      <c r="I6" s="112"/>
      <c r="J6" s="86" t="s">
        <v>20</v>
      </c>
      <c r="K6" s="83" t="s">
        <v>93</v>
      </c>
      <c r="L6" s="83" t="s">
        <v>94</v>
      </c>
      <c r="M6" s="86" t="s">
        <v>85</v>
      </c>
      <c r="N6" s="86" t="s">
        <v>87</v>
      </c>
      <c r="O6" s="119"/>
      <c r="P6" s="112"/>
      <c r="Q6" s="86" t="s">
        <v>20</v>
      </c>
      <c r="R6" s="112"/>
      <c r="S6" s="112"/>
      <c r="T6" s="116"/>
      <c r="U6" s="119"/>
    </row>
    <row r="7" spans="1:21" ht="19.5" hidden="1" customHeight="1" x14ac:dyDescent="0.25">
      <c r="A7" s="3" t="s">
        <v>0</v>
      </c>
      <c r="B7" s="3" t="s">
        <v>1</v>
      </c>
      <c r="C7" s="3" t="s">
        <v>2</v>
      </c>
      <c r="D7" s="3" t="s">
        <v>3</v>
      </c>
      <c r="E7" s="3" t="s">
        <v>4</v>
      </c>
      <c r="F7" s="3" t="s">
        <v>13</v>
      </c>
      <c r="G7" s="3" t="s">
        <v>14</v>
      </c>
      <c r="H7" s="3" t="s">
        <v>15</v>
      </c>
      <c r="I7" s="3" t="s">
        <v>66</v>
      </c>
      <c r="J7" s="3" t="s">
        <v>67</v>
      </c>
      <c r="K7" s="3" t="s">
        <v>68</v>
      </c>
      <c r="L7" s="3" t="s">
        <v>69</v>
      </c>
      <c r="M7" s="3" t="s">
        <v>70</v>
      </c>
      <c r="N7" s="3" t="s">
        <v>71</v>
      </c>
      <c r="O7" s="3" t="s">
        <v>72</v>
      </c>
      <c r="P7" s="3" t="s">
        <v>73</v>
      </c>
      <c r="Q7" s="3" t="s">
        <v>74</v>
      </c>
      <c r="R7" s="3" t="s">
        <v>77</v>
      </c>
      <c r="S7" s="3" t="s">
        <v>75</v>
      </c>
      <c r="T7" s="3" t="s">
        <v>98</v>
      </c>
      <c r="U7" s="3" t="s">
        <v>76</v>
      </c>
    </row>
    <row r="8" spans="1:21" ht="39" customHeight="1" x14ac:dyDescent="0.25">
      <c r="A8" s="15" t="s">
        <v>102</v>
      </c>
      <c r="B8" s="9">
        <v>3928215</v>
      </c>
      <c r="C8" s="9">
        <v>0</v>
      </c>
      <c r="D8" s="9">
        <v>0</v>
      </c>
      <c r="E8" s="9">
        <v>0</v>
      </c>
      <c r="F8" s="9">
        <v>0</v>
      </c>
      <c r="G8" s="9">
        <v>0</v>
      </c>
      <c r="H8" s="9">
        <v>0</v>
      </c>
      <c r="I8" s="9">
        <v>0</v>
      </c>
      <c r="J8" s="9">
        <f>Table4[[#This Row],[Column3]]+Table4[[#This Row],[Column4]]+Table4[[#This Row],[Column5]]+Table4[[#This Row],[Column6]]+Table4[[#This Row],[Column7]]+Table4[[#This Row],[Column8]]+Table4[[#This Row],[Column9]]</f>
        <v>0</v>
      </c>
      <c r="K8" s="9">
        <v>0</v>
      </c>
      <c r="L8" s="9">
        <v>0</v>
      </c>
      <c r="M8" s="9">
        <v>0</v>
      </c>
      <c r="N8" s="9">
        <v>0</v>
      </c>
      <c r="O8" s="9">
        <v>0</v>
      </c>
      <c r="P8" s="9">
        <v>0</v>
      </c>
      <c r="Q8" s="9">
        <v>0</v>
      </c>
      <c r="R8" s="9">
        <v>0</v>
      </c>
      <c r="S8" s="9">
        <v>0</v>
      </c>
      <c r="T8" s="5">
        <v>0</v>
      </c>
      <c r="U8" s="18" t="s">
        <v>103</v>
      </c>
    </row>
    <row r="9" spans="1:21" ht="39" customHeight="1" x14ac:dyDescent="0.25">
      <c r="A9" s="15" t="s">
        <v>34</v>
      </c>
      <c r="B9" s="9">
        <v>1682809</v>
      </c>
      <c r="C9" s="9">
        <v>0</v>
      </c>
      <c r="D9" s="9">
        <v>15</v>
      </c>
      <c r="E9" s="9">
        <v>0</v>
      </c>
      <c r="F9" s="9">
        <v>0</v>
      </c>
      <c r="G9" s="9">
        <v>0</v>
      </c>
      <c r="H9" s="9">
        <v>2</v>
      </c>
      <c r="I9" s="9">
        <v>0</v>
      </c>
      <c r="J9" s="9">
        <f>Table4[[#This Row],[Column3]]+Table4[[#This Row],[Column4]]+Table4[[#This Row],[Column5]]+Table4[[#This Row],[Column6]]+Table4[[#This Row],[Column7]]+Table4[[#This Row],[Column8]]+Table4[[#This Row],[Column9]]</f>
        <v>17</v>
      </c>
      <c r="K9" s="9">
        <v>0</v>
      </c>
      <c r="L9" s="9">
        <v>51600</v>
      </c>
      <c r="M9" s="9">
        <v>0</v>
      </c>
      <c r="N9" s="9">
        <v>0</v>
      </c>
      <c r="O9" s="9">
        <v>40000</v>
      </c>
      <c r="P9" s="9">
        <v>0</v>
      </c>
      <c r="Q9" s="9">
        <f>Table4[[#This Row],[Column11]]+Table4[[#This Row],[Column12]]+Table4[[#This Row],[Column13]]+Table4[[#This Row],[Column14]]+Table4[[#This Row],[Column16]]+Table4[[#This Row],[Column17]]</f>
        <v>91600</v>
      </c>
      <c r="R9" s="9">
        <v>48003</v>
      </c>
      <c r="S9" s="9">
        <v>43597</v>
      </c>
      <c r="T9" s="24">
        <f>Table4[[#This Row],[Column18]]/Table4[[#This Row],[Column2]]*100</f>
        <v>5.4432796591888915</v>
      </c>
      <c r="U9" s="18" t="s">
        <v>35</v>
      </c>
    </row>
    <row r="10" spans="1:21" ht="39" customHeight="1" x14ac:dyDescent="0.25">
      <c r="A10" s="15" t="s">
        <v>36</v>
      </c>
      <c r="B10" s="9">
        <v>1724238</v>
      </c>
      <c r="C10" s="9">
        <v>0</v>
      </c>
      <c r="D10" s="9">
        <v>18</v>
      </c>
      <c r="E10" s="9">
        <v>1</v>
      </c>
      <c r="F10" s="9">
        <v>0</v>
      </c>
      <c r="G10" s="9">
        <v>0</v>
      </c>
      <c r="H10" s="9">
        <v>1</v>
      </c>
      <c r="I10" s="9">
        <v>0</v>
      </c>
      <c r="J10" s="9">
        <f>Table4[[#This Row],[Column3]]+Table4[[#This Row],[Column4]]+Table4[[#This Row],[Column5]]+Table4[[#This Row],[Column6]]+Table4[[#This Row],[Column7]]+Table4[[#This Row],[Column8]]+Table4[[#This Row],[Column9]]</f>
        <v>20</v>
      </c>
      <c r="K10" s="9">
        <v>0</v>
      </c>
      <c r="L10" s="9">
        <v>51554</v>
      </c>
      <c r="M10" s="9">
        <v>100000</v>
      </c>
      <c r="N10" s="9">
        <v>0</v>
      </c>
      <c r="O10" s="9">
        <v>40000</v>
      </c>
      <c r="P10" s="9">
        <v>0</v>
      </c>
      <c r="Q10" s="9">
        <f>Table4[[#This Row],[Column11]]+Table4[[#This Row],[Column12]]+Table4[[#This Row],[Column13]]+Table4[[#This Row],[Column14]]+Table4[[#This Row],[Column16]]+Table4[[#This Row],[Column17]]</f>
        <v>191554</v>
      </c>
      <c r="R10" s="9">
        <v>74175</v>
      </c>
      <c r="S10" s="9">
        <v>117379</v>
      </c>
      <c r="T10" s="24">
        <f>Table4[[#This Row],[Column18]]/Table4[[#This Row],[Column2]]*100</f>
        <v>11.109487205362601</v>
      </c>
      <c r="U10" s="18" t="s">
        <v>37</v>
      </c>
    </row>
    <row r="11" spans="1:21" ht="39" customHeight="1" x14ac:dyDescent="0.25">
      <c r="A11" s="15" t="s">
        <v>296</v>
      </c>
      <c r="B11" s="9">
        <v>1865818</v>
      </c>
      <c r="C11" s="9">
        <v>0</v>
      </c>
      <c r="D11" s="9">
        <v>29</v>
      </c>
      <c r="E11" s="9">
        <v>0</v>
      </c>
      <c r="F11" s="9">
        <v>0</v>
      </c>
      <c r="G11" s="9">
        <v>0</v>
      </c>
      <c r="H11" s="9">
        <v>0</v>
      </c>
      <c r="I11" s="9">
        <v>0</v>
      </c>
      <c r="J11" s="9">
        <f>Table4[[#This Row],[Column3]]+Table4[[#This Row],[Column4]]+Table4[[#This Row],[Column5]]+Table4[[#This Row],[Column6]]+Table4[[#This Row],[Column7]]+Table4[[#This Row],[Column8]]+Table4[[#This Row],[Column9]]</f>
        <v>29</v>
      </c>
      <c r="K11" s="9">
        <v>0</v>
      </c>
      <c r="L11" s="9">
        <v>128128</v>
      </c>
      <c r="M11" s="9">
        <v>0</v>
      </c>
      <c r="N11" s="9">
        <v>0</v>
      </c>
      <c r="O11" s="9">
        <v>0</v>
      </c>
      <c r="P11" s="9">
        <v>0</v>
      </c>
      <c r="Q11" s="9">
        <f>Table4[[#This Row],[Column11]]+Table4[[#This Row],[Column12]]+Table4[[#This Row],[Column13]]+Table4[[#This Row],[Column14]]+Table4[[#This Row],[Column16]]+Table4[[#This Row],[Column17]]</f>
        <v>128128</v>
      </c>
      <c r="R11" s="9">
        <v>90909</v>
      </c>
      <c r="S11" s="9">
        <v>37219</v>
      </c>
      <c r="T11" s="24">
        <f>Table4[[#This Row],[Column18]]/Table4[[#This Row],[Column2]]*100</f>
        <v>6.8671220880064405</v>
      </c>
      <c r="U11" s="18" t="s">
        <v>39</v>
      </c>
    </row>
    <row r="12" spans="1:21" ht="39" customHeight="1" x14ac:dyDescent="0.25">
      <c r="A12" s="15" t="s">
        <v>64</v>
      </c>
      <c r="B12" s="9">
        <v>8558625</v>
      </c>
      <c r="C12" s="9">
        <v>2</v>
      </c>
      <c r="D12" s="9">
        <v>31</v>
      </c>
      <c r="E12" s="9">
        <v>1</v>
      </c>
      <c r="F12" s="9">
        <v>0</v>
      </c>
      <c r="G12" s="9">
        <v>0</v>
      </c>
      <c r="H12" s="9">
        <v>3</v>
      </c>
      <c r="I12" s="9">
        <v>9</v>
      </c>
      <c r="J12" s="9">
        <f>Table4[[#This Row],[Column3]]+Table4[[#This Row],[Column4]]+Table4[[#This Row],[Column5]]+Table4[[#This Row],[Column6]]+Table4[[#This Row],[Column7]]+Table4[[#This Row],[Column8]]+Table4[[#This Row],[Column9]]</f>
        <v>46</v>
      </c>
      <c r="K12" s="9">
        <v>480</v>
      </c>
      <c r="L12" s="9">
        <v>294410</v>
      </c>
      <c r="M12" s="9">
        <v>160000</v>
      </c>
      <c r="N12" s="9">
        <v>0</v>
      </c>
      <c r="O12" s="9">
        <v>91800</v>
      </c>
      <c r="P12" s="9">
        <v>212912</v>
      </c>
      <c r="Q12" s="9">
        <f>Table4[[#This Row],[Column11]]+Table4[[#This Row],[Column12]]+Table4[[#This Row],[Column13]]+Table4[[#This Row],[Column14]]+Table4[[#This Row],[Column16]]+Table4[[#This Row],[Column17]]</f>
        <v>759602</v>
      </c>
      <c r="R12" s="9">
        <v>389984</v>
      </c>
      <c r="S12" s="9">
        <v>369618</v>
      </c>
      <c r="T12" s="24">
        <f>Table4[[#This Row],[Column18]]/Table4[[#This Row],[Column2]]*100</f>
        <v>8.8752807840044401</v>
      </c>
      <c r="U12" s="18" t="s">
        <v>41</v>
      </c>
    </row>
    <row r="13" spans="1:21" ht="39" customHeight="1" x14ac:dyDescent="0.25">
      <c r="A13" s="15" t="s">
        <v>42</v>
      </c>
      <c r="B13" s="9">
        <v>2174783</v>
      </c>
      <c r="C13" s="9">
        <v>0</v>
      </c>
      <c r="D13" s="9">
        <v>14</v>
      </c>
      <c r="E13" s="9">
        <v>1</v>
      </c>
      <c r="F13" s="9">
        <v>0</v>
      </c>
      <c r="G13" s="9">
        <v>0</v>
      </c>
      <c r="H13" s="9">
        <v>3</v>
      </c>
      <c r="I13" s="9">
        <v>0</v>
      </c>
      <c r="J13" s="9">
        <f>Table4[[#This Row],[Column3]]+Table4[[#This Row],[Column4]]+Table4[[#This Row],[Column5]]+Table4[[#This Row],[Column6]]+Table4[[#This Row],[Column7]]+Table4[[#This Row],[Column8]]+Table4[[#This Row],[Column9]]</f>
        <v>18</v>
      </c>
      <c r="K13" s="9">
        <v>0</v>
      </c>
      <c r="L13" s="9">
        <v>47864</v>
      </c>
      <c r="M13" s="9">
        <v>48000</v>
      </c>
      <c r="N13" s="9">
        <v>0</v>
      </c>
      <c r="O13" s="9">
        <v>60000</v>
      </c>
      <c r="P13" s="9">
        <v>0</v>
      </c>
      <c r="Q13" s="9">
        <f>Table4[[#This Row],[Column11]]+Table4[[#This Row],[Column12]]+Table4[[#This Row],[Column13]]+Table4[[#This Row],[Column14]]+Table4[[#This Row],[Column16]]+Table4[[#This Row],[Column17]]</f>
        <v>155864</v>
      </c>
      <c r="R13" s="9">
        <v>101434</v>
      </c>
      <c r="S13" s="9">
        <v>54430</v>
      </c>
      <c r="T13" s="24">
        <f>Table4[[#This Row],[Column18]]/Table4[[#This Row],[Column2]]*100</f>
        <v>7.1668759595784959</v>
      </c>
      <c r="U13" s="18" t="s">
        <v>43</v>
      </c>
    </row>
    <row r="14" spans="1:21" ht="39" customHeight="1" x14ac:dyDescent="0.25">
      <c r="A14" s="15" t="s">
        <v>44</v>
      </c>
      <c r="B14" s="9">
        <v>1283484</v>
      </c>
      <c r="C14" s="9">
        <v>0</v>
      </c>
      <c r="D14" s="9">
        <v>9</v>
      </c>
      <c r="E14" s="9">
        <v>0</v>
      </c>
      <c r="F14" s="9">
        <v>0</v>
      </c>
      <c r="G14" s="9">
        <v>0</v>
      </c>
      <c r="H14" s="9">
        <v>1</v>
      </c>
      <c r="I14" s="9">
        <v>0</v>
      </c>
      <c r="J14" s="9">
        <f>Table4[[#This Row],[Column3]]+Table4[[#This Row],[Column4]]+Table4[[#This Row],[Column5]]+Table4[[#This Row],[Column6]]+Table4[[#This Row],[Column7]]+Table4[[#This Row],[Column8]]+Table4[[#This Row],[Column9]]</f>
        <v>10</v>
      </c>
      <c r="K14" s="9">
        <v>0</v>
      </c>
      <c r="L14" s="9">
        <v>39560</v>
      </c>
      <c r="M14" s="9">
        <v>0</v>
      </c>
      <c r="N14" s="9">
        <v>0</v>
      </c>
      <c r="O14" s="9">
        <v>24832</v>
      </c>
      <c r="P14" s="9">
        <v>0</v>
      </c>
      <c r="Q14" s="9">
        <f>Table4[[#This Row],[Column11]]+Table4[[#This Row],[Column12]]+Table4[[#This Row],[Column13]]+Table4[[#This Row],[Column14]]+Table4[[#This Row],[Column16]]+Table4[[#This Row],[Column17]]</f>
        <v>64392</v>
      </c>
      <c r="R14" s="9">
        <v>34723</v>
      </c>
      <c r="S14" s="9">
        <v>29669</v>
      </c>
      <c r="T14" s="24">
        <f>Table4[[#This Row],[Column18]]/Table4[[#This Row],[Column2]]*100</f>
        <v>5.0169694363155282</v>
      </c>
      <c r="U14" s="18" t="s">
        <v>45</v>
      </c>
    </row>
    <row r="15" spans="1:21" ht="39" customHeight="1" x14ac:dyDescent="0.25">
      <c r="A15" s="15" t="s">
        <v>295</v>
      </c>
      <c r="B15" s="9">
        <v>1452007</v>
      </c>
      <c r="C15" s="9">
        <v>0</v>
      </c>
      <c r="D15" s="9">
        <v>15</v>
      </c>
      <c r="E15" s="9">
        <v>0</v>
      </c>
      <c r="F15" s="9">
        <v>0</v>
      </c>
      <c r="G15" s="9">
        <v>0</v>
      </c>
      <c r="H15" s="9">
        <v>0</v>
      </c>
      <c r="I15" s="9">
        <v>1</v>
      </c>
      <c r="J15" s="9">
        <f>Table4[[#This Row],[Column3]]+Table4[[#This Row],[Column4]]+Table4[[#This Row],[Column5]]+Table4[[#This Row],[Column6]]+Table4[[#This Row],[Column7]]+Table4[[#This Row],[Column8]]+Table4[[#This Row],[Column9]]</f>
        <v>16</v>
      </c>
      <c r="K15" s="9">
        <v>0</v>
      </c>
      <c r="L15" s="9">
        <v>62407</v>
      </c>
      <c r="M15" s="9">
        <v>0</v>
      </c>
      <c r="N15" s="9">
        <v>0</v>
      </c>
      <c r="O15" s="9">
        <v>0</v>
      </c>
      <c r="P15" s="9">
        <v>11500</v>
      </c>
      <c r="Q15" s="9">
        <f>Table4[[#This Row],[Column11]]+Table4[[#This Row],[Column12]]+Table4[[#This Row],[Column13]]+Table4[[#This Row],[Column14]]+Table4[[#This Row],[Column16]]+Table4[[#This Row],[Column17]]</f>
        <v>73907</v>
      </c>
      <c r="R15" s="9">
        <v>32934</v>
      </c>
      <c r="S15" s="9">
        <v>40973</v>
      </c>
      <c r="T15" s="24">
        <f>Table4[[#This Row],[Column18]]/Table4[[#This Row],[Column2]]*100</f>
        <v>5.0899892355890843</v>
      </c>
      <c r="U15" s="18" t="s">
        <v>47</v>
      </c>
    </row>
    <row r="16" spans="1:21" ht="39" customHeight="1" x14ac:dyDescent="0.25">
      <c r="A16" s="15" t="s">
        <v>48</v>
      </c>
      <c r="B16" s="9">
        <v>1680015</v>
      </c>
      <c r="C16" s="9">
        <v>0</v>
      </c>
      <c r="D16" s="9">
        <v>19</v>
      </c>
      <c r="E16" s="9">
        <v>0</v>
      </c>
      <c r="F16" s="9">
        <v>0</v>
      </c>
      <c r="G16" s="9">
        <v>0</v>
      </c>
      <c r="H16" s="9">
        <v>0</v>
      </c>
      <c r="I16" s="9">
        <v>0</v>
      </c>
      <c r="J16" s="9">
        <f>Table4[[#This Row],[Column3]]+Table4[[#This Row],[Column4]]+Table4[[#This Row],[Column5]]+Table4[[#This Row],[Column6]]+Table4[[#This Row],[Column7]]+Table4[[#This Row],[Column8]]+Table4[[#This Row],[Column9]]</f>
        <v>19</v>
      </c>
      <c r="K16" s="9">
        <v>0</v>
      </c>
      <c r="L16" s="9">
        <v>80000</v>
      </c>
      <c r="M16" s="9">
        <v>0</v>
      </c>
      <c r="N16" s="9">
        <v>0</v>
      </c>
      <c r="O16" s="9">
        <v>0</v>
      </c>
      <c r="P16" s="9">
        <v>0</v>
      </c>
      <c r="Q16" s="9">
        <f>Table4[[#This Row],[Column11]]+Table4[[#This Row],[Column12]]+Table4[[#This Row],[Column13]]+Table4[[#This Row],[Column14]]+Table4[[#This Row],[Column16]]+Table4[[#This Row],[Column17]]</f>
        <v>80000</v>
      </c>
      <c r="R16" s="9">
        <v>38078</v>
      </c>
      <c r="S16" s="9">
        <v>41922</v>
      </c>
      <c r="T16" s="24">
        <f>Table4[[#This Row],[Column18]]/Table4[[#This Row],[Column2]]*100</f>
        <v>4.7618622452775723</v>
      </c>
      <c r="U16" s="18" t="s">
        <v>49</v>
      </c>
    </row>
    <row r="17" spans="1:21" ht="39" customHeight="1" x14ac:dyDescent="0.25">
      <c r="A17" s="15" t="s">
        <v>50</v>
      </c>
      <c r="B17" s="9">
        <v>1549788</v>
      </c>
      <c r="C17" s="9">
        <v>0</v>
      </c>
      <c r="D17" s="9">
        <v>10</v>
      </c>
      <c r="E17" s="9">
        <v>1</v>
      </c>
      <c r="F17" s="9">
        <v>0</v>
      </c>
      <c r="G17" s="9">
        <v>0</v>
      </c>
      <c r="H17" s="9">
        <v>2</v>
      </c>
      <c r="I17" s="9">
        <v>1</v>
      </c>
      <c r="J17" s="9">
        <f>Table4[[#This Row],[Column3]]+Table4[[#This Row],[Column4]]+Table4[[#This Row],[Column5]]+Table4[[#This Row],[Column6]]+Table4[[#This Row],[Column7]]+Table4[[#This Row],[Column8]]+Table4[[#This Row],[Column9]]</f>
        <v>14</v>
      </c>
      <c r="K17" s="9">
        <v>0</v>
      </c>
      <c r="L17" s="9">
        <v>43000</v>
      </c>
      <c r="M17" s="9">
        <v>50000</v>
      </c>
      <c r="N17" s="9">
        <v>0</v>
      </c>
      <c r="O17" s="9">
        <v>50000</v>
      </c>
      <c r="P17" s="9">
        <v>17000</v>
      </c>
      <c r="Q17" s="9">
        <f>Table4[[#This Row],[Column11]]+Table4[[#This Row],[Column12]]+Table4[[#This Row],[Column13]]+Table4[[#This Row],[Column14]]+Table4[[#This Row],[Column16]]+Table4[[#This Row],[Column17]]</f>
        <v>160000</v>
      </c>
      <c r="R17" s="9">
        <v>60906</v>
      </c>
      <c r="S17" s="9">
        <v>99094</v>
      </c>
      <c r="T17" s="24">
        <f>Table4[[#This Row],[Column18]]/Table4[[#This Row],[Column2]]*100</f>
        <v>10.323992700937161</v>
      </c>
      <c r="U17" s="18" t="s">
        <v>51</v>
      </c>
    </row>
    <row r="18" spans="1:21" ht="39" customHeight="1" x14ac:dyDescent="0.25">
      <c r="A18" s="15" t="s">
        <v>52</v>
      </c>
      <c r="B18" s="9">
        <v>1359642</v>
      </c>
      <c r="C18" s="9">
        <v>0</v>
      </c>
      <c r="D18" s="9">
        <v>18</v>
      </c>
      <c r="E18" s="9">
        <v>0</v>
      </c>
      <c r="F18" s="9">
        <v>0</v>
      </c>
      <c r="G18" s="9">
        <v>0</v>
      </c>
      <c r="H18" s="9">
        <v>1</v>
      </c>
      <c r="I18" s="9">
        <v>1</v>
      </c>
      <c r="J18" s="9">
        <f>Table4[[#This Row],[Column3]]+Table4[[#This Row],[Column4]]+Table4[[#This Row],[Column5]]+Table4[[#This Row],[Column6]]+Table4[[#This Row],[Column7]]+Table4[[#This Row],[Column8]]+Table4[[#This Row],[Column9]]</f>
        <v>20</v>
      </c>
      <c r="K18" s="9">
        <v>0</v>
      </c>
      <c r="L18" s="9">
        <v>51424</v>
      </c>
      <c r="M18" s="9">
        <v>0</v>
      </c>
      <c r="N18" s="9">
        <v>0</v>
      </c>
      <c r="O18" s="9">
        <v>20000</v>
      </c>
      <c r="P18" s="9">
        <v>5000</v>
      </c>
      <c r="Q18" s="9">
        <f>Table4[[#This Row],[Column11]]+Table4[[#This Row],[Column12]]+Table4[[#This Row],[Column13]]+Table4[[#This Row],[Column14]]+Table4[[#This Row],[Column16]]+Table4[[#This Row],[Column17]]</f>
        <v>76424</v>
      </c>
      <c r="R18" s="9">
        <v>45166</v>
      </c>
      <c r="S18" s="9">
        <v>31258</v>
      </c>
      <c r="T18" s="24">
        <f>Table4[[#This Row],[Column18]]/Table4[[#This Row],[Column2]]*100</f>
        <v>5.6208913817019477</v>
      </c>
      <c r="U18" s="18" t="s">
        <v>53</v>
      </c>
    </row>
    <row r="19" spans="1:21" ht="39" customHeight="1" x14ac:dyDescent="0.25">
      <c r="A19" s="15" t="s">
        <v>294</v>
      </c>
      <c r="B19" s="9">
        <v>857652</v>
      </c>
      <c r="C19" s="9">
        <v>0</v>
      </c>
      <c r="D19" s="9">
        <v>14</v>
      </c>
      <c r="E19" s="9">
        <v>0</v>
      </c>
      <c r="F19" s="9">
        <v>0</v>
      </c>
      <c r="G19" s="9">
        <v>0</v>
      </c>
      <c r="H19" s="9">
        <v>0</v>
      </c>
      <c r="I19" s="9">
        <v>1</v>
      </c>
      <c r="J19" s="9">
        <f>Table4[[#This Row],[Column3]]+Table4[[#This Row],[Column4]]+Table4[[#This Row],[Column5]]+Table4[[#This Row],[Column6]]+Table4[[#This Row],[Column7]]+Table4[[#This Row],[Column8]]+Table4[[#This Row],[Column9]]</f>
        <v>15</v>
      </c>
      <c r="K19" s="9">
        <v>0</v>
      </c>
      <c r="L19" s="9">
        <v>53667</v>
      </c>
      <c r="M19" s="9">
        <v>0</v>
      </c>
      <c r="N19" s="9">
        <v>0</v>
      </c>
      <c r="O19" s="9">
        <v>0</v>
      </c>
      <c r="P19" s="9">
        <v>5000</v>
      </c>
      <c r="Q19" s="9">
        <f>Table4[[#This Row],[Column11]]+Table4[[#This Row],[Column12]]+Table4[[#This Row],[Column13]]+Table4[[#This Row],[Column14]]+Table4[[#This Row],[Column16]]+Table4[[#This Row],[Column17]]</f>
        <v>58667</v>
      </c>
      <c r="R19" s="9">
        <v>33405</v>
      </c>
      <c r="S19" s="9">
        <v>25262</v>
      </c>
      <c r="T19" s="24">
        <f>Table4[[#This Row],[Column18]]/Table4[[#This Row],[Column2]]*100</f>
        <v>6.8404201237798086</v>
      </c>
      <c r="U19" s="18" t="s">
        <v>55</v>
      </c>
    </row>
    <row r="20" spans="1:21" ht="39" customHeight="1" x14ac:dyDescent="0.25">
      <c r="A20" s="15" t="s">
        <v>56</v>
      </c>
      <c r="B20" s="9">
        <v>2206514</v>
      </c>
      <c r="C20" s="9">
        <v>0</v>
      </c>
      <c r="D20" s="9">
        <v>20</v>
      </c>
      <c r="E20" s="9">
        <v>0</v>
      </c>
      <c r="F20" s="9">
        <v>0</v>
      </c>
      <c r="G20" s="9">
        <v>0</v>
      </c>
      <c r="H20" s="9">
        <v>1</v>
      </c>
      <c r="I20" s="9">
        <v>2</v>
      </c>
      <c r="J20" s="9">
        <f>Table4[[#This Row],[Column3]]+Table4[[#This Row],[Column4]]+Table4[[#This Row],[Column5]]+Table4[[#This Row],[Column6]]+Table4[[#This Row],[Column7]]+Table4[[#This Row],[Column8]]+Table4[[#This Row],[Column9]]</f>
        <v>23</v>
      </c>
      <c r="K20" s="9">
        <v>0</v>
      </c>
      <c r="L20" s="9">
        <v>47340</v>
      </c>
      <c r="M20" s="9">
        <v>0</v>
      </c>
      <c r="N20" s="9">
        <v>0</v>
      </c>
      <c r="O20" s="9">
        <v>20000</v>
      </c>
      <c r="P20" s="9">
        <v>22680</v>
      </c>
      <c r="Q20" s="9">
        <f>Table4[[#This Row],[Column11]]+Table4[[#This Row],[Column12]]+Table4[[#This Row],[Column13]]+Table4[[#This Row],[Column14]]+Table4[[#This Row],[Column16]]+Table4[[#This Row],[Column17]]</f>
        <v>90020</v>
      </c>
      <c r="R20" s="9">
        <v>42053</v>
      </c>
      <c r="S20" s="9">
        <v>47967</v>
      </c>
      <c r="T20" s="24">
        <f>Table4[[#This Row],[Column18]]/Table4[[#This Row],[Column2]]*100</f>
        <v>4.07973844716145</v>
      </c>
      <c r="U20" s="18" t="s">
        <v>57</v>
      </c>
    </row>
    <row r="21" spans="1:21" ht="39" customHeight="1" x14ac:dyDescent="0.25">
      <c r="A21" s="15" t="s">
        <v>58</v>
      </c>
      <c r="B21" s="9">
        <v>1171802</v>
      </c>
      <c r="C21" s="9">
        <v>0</v>
      </c>
      <c r="D21" s="9">
        <v>5</v>
      </c>
      <c r="E21" s="9">
        <v>0</v>
      </c>
      <c r="F21" s="9">
        <v>0</v>
      </c>
      <c r="G21" s="9">
        <v>0</v>
      </c>
      <c r="H21" s="9">
        <v>1</v>
      </c>
      <c r="I21" s="9">
        <v>1</v>
      </c>
      <c r="J21" s="9">
        <f>Table4[[#This Row],[Column3]]+Table4[[#This Row],[Column4]]+Table4[[#This Row],[Column5]]+Table4[[#This Row],[Column6]]+Table4[[#This Row],[Column7]]+Table4[[#This Row],[Column8]]+Table4[[#This Row],[Column9]]</f>
        <v>7</v>
      </c>
      <c r="K21" s="9">
        <v>0</v>
      </c>
      <c r="L21" s="9">
        <v>34000</v>
      </c>
      <c r="M21" s="9">
        <v>0</v>
      </c>
      <c r="N21" s="9">
        <v>0</v>
      </c>
      <c r="O21" s="9">
        <v>20000</v>
      </c>
      <c r="P21" s="9">
        <v>11000</v>
      </c>
      <c r="Q21" s="9">
        <f>Table4[[#This Row],[Column11]]+Table4[[#This Row],[Column12]]+Table4[[#This Row],[Column13]]+Table4[[#This Row],[Column14]]+Table4[[#This Row],[Column16]]+Table4[[#This Row],[Column17]]</f>
        <v>65000</v>
      </c>
      <c r="R21" s="9">
        <v>8111</v>
      </c>
      <c r="S21" s="9">
        <v>56889</v>
      </c>
      <c r="T21" s="24">
        <f>Table4[[#This Row],[Column18]]/Table4[[#This Row],[Column2]]*100</f>
        <v>5.5470122085471782</v>
      </c>
      <c r="U21" s="18" t="s">
        <v>59</v>
      </c>
    </row>
    <row r="22" spans="1:21" ht="39" customHeight="1" thickBot="1" x14ac:dyDescent="0.3">
      <c r="A22" s="15" t="s">
        <v>293</v>
      </c>
      <c r="B22" s="9">
        <v>3063059</v>
      </c>
      <c r="C22" s="9">
        <v>0</v>
      </c>
      <c r="D22" s="9">
        <v>22</v>
      </c>
      <c r="E22" s="9">
        <v>0</v>
      </c>
      <c r="F22" s="9">
        <v>0</v>
      </c>
      <c r="G22" s="9">
        <v>0</v>
      </c>
      <c r="H22" s="9">
        <v>3</v>
      </c>
      <c r="I22" s="9">
        <v>1</v>
      </c>
      <c r="J22" s="9">
        <f>Table4[[#This Row],[Column3]]+Table4[[#This Row],[Column4]]+Table4[[#This Row],[Column5]]+Table4[[#This Row],[Column6]]+Table4[[#This Row],[Column7]]+Table4[[#This Row],[Column8]]+Table4[[#This Row],[Column9]]</f>
        <v>26</v>
      </c>
      <c r="K22" s="9">
        <v>0</v>
      </c>
      <c r="L22" s="9">
        <v>82000</v>
      </c>
      <c r="M22" s="9">
        <v>0</v>
      </c>
      <c r="N22" s="9">
        <v>0</v>
      </c>
      <c r="O22" s="9">
        <v>60000</v>
      </c>
      <c r="P22" s="9">
        <v>13500</v>
      </c>
      <c r="Q22" s="9">
        <f>Table4[[#This Row],[Column11]]+Table4[[#This Row],[Column12]]+Table4[[#This Row],[Column13]]+Table4[[#This Row],[Column14]]+Table4[[#This Row],[Column16]]+Table4[[#This Row],[Column17]]</f>
        <v>155500</v>
      </c>
      <c r="R22" s="9">
        <v>68025</v>
      </c>
      <c r="S22" s="9">
        <v>87475</v>
      </c>
      <c r="T22" s="24">
        <f>Table4[[#This Row],[Column18]]/Table4[[#This Row],[Column2]]*100</f>
        <v>5.0766243810517526</v>
      </c>
      <c r="U22" s="18" t="s">
        <v>61</v>
      </c>
    </row>
    <row r="23" spans="1:21" ht="39" customHeight="1" thickBot="1" x14ac:dyDescent="0.3">
      <c r="A23" s="17" t="s">
        <v>24</v>
      </c>
      <c r="B23" s="14">
        <f t="shared" ref="B23:I23" si="0">SUM(B8:B22)</f>
        <v>34558451</v>
      </c>
      <c r="C23" s="14">
        <f t="shared" si="0"/>
        <v>2</v>
      </c>
      <c r="D23" s="14">
        <f t="shared" si="0"/>
        <v>239</v>
      </c>
      <c r="E23" s="14">
        <f t="shared" si="0"/>
        <v>4</v>
      </c>
      <c r="F23" s="14">
        <f t="shared" si="0"/>
        <v>0</v>
      </c>
      <c r="G23" s="14">
        <f t="shared" si="0"/>
        <v>0</v>
      </c>
      <c r="H23" s="14">
        <f t="shared" si="0"/>
        <v>18</v>
      </c>
      <c r="I23" s="14">
        <f t="shared" si="0"/>
        <v>17</v>
      </c>
      <c r="J23" s="14">
        <f>Table4[[#This Row],[Column3]]+Table4[[#This Row],[Column4]]+Table4[[#This Row],[Column5]]+Table4[[#This Row],[Column6]]+Table4[[#This Row],[Column7]]+Table4[[#This Row],[Column8]]+Table4[[#This Row],[Column9]]</f>
        <v>280</v>
      </c>
      <c r="K23" s="14">
        <f t="shared" ref="K23:P23" si="1">SUM(K8:K22)</f>
        <v>480</v>
      </c>
      <c r="L23" s="14">
        <f t="shared" si="1"/>
        <v>1066954</v>
      </c>
      <c r="M23" s="14">
        <f t="shared" si="1"/>
        <v>358000</v>
      </c>
      <c r="N23" s="14">
        <f t="shared" si="1"/>
        <v>0</v>
      </c>
      <c r="O23" s="14">
        <f t="shared" si="1"/>
        <v>426632</v>
      </c>
      <c r="P23" s="14">
        <f t="shared" si="1"/>
        <v>298592</v>
      </c>
      <c r="Q23" s="14">
        <f>Table4[[#This Row],[Column11]]+Table4[[#This Row],[Column12]]+Table4[[#This Row],[Column13]]+Table4[[#This Row],[Column14]]+Table4[[#This Row],[Column16]]+Table4[[#This Row],[Column17]]</f>
        <v>2150658</v>
      </c>
      <c r="R23" s="14">
        <f>SUM(R8:R22)</f>
        <v>1067906</v>
      </c>
      <c r="S23" s="14">
        <f>SUM(S8:S22)</f>
        <v>1082752</v>
      </c>
      <c r="T23" s="25">
        <f>Table4[[#This Row],[Column18]]/Table4[[#This Row],[Column2]]*100</f>
        <v>6.2232476797064775</v>
      </c>
      <c r="U23" s="19" t="s">
        <v>20</v>
      </c>
    </row>
    <row r="24" spans="1:21" ht="24.95" customHeight="1" x14ac:dyDescent="0.25">
      <c r="A24" s="125" t="s">
        <v>104</v>
      </c>
      <c r="B24" s="125"/>
      <c r="C24" s="125"/>
      <c r="D24" s="125"/>
      <c r="E24" s="125"/>
      <c r="F24" s="125"/>
      <c r="G24" s="125"/>
      <c r="H24" s="125"/>
      <c r="I24" s="68"/>
      <c r="J24" s="68"/>
      <c r="K24" s="132" t="s">
        <v>297</v>
      </c>
      <c r="L24" s="132"/>
      <c r="M24" s="132"/>
      <c r="N24" s="132"/>
      <c r="O24" s="132"/>
      <c r="P24" s="132"/>
      <c r="Q24" s="132"/>
      <c r="R24" s="132"/>
      <c r="S24" s="132"/>
      <c r="T24" s="132"/>
      <c r="U24" s="132"/>
    </row>
    <row r="25" spans="1:21" ht="24.95" customHeight="1" x14ac:dyDescent="0.25">
      <c r="A25" s="126" t="s">
        <v>305</v>
      </c>
      <c r="B25" s="126"/>
      <c r="C25" s="126"/>
      <c r="D25" s="69"/>
      <c r="E25" s="69"/>
      <c r="F25" s="69"/>
      <c r="G25" s="69"/>
      <c r="H25" s="69"/>
      <c r="I25" s="70"/>
      <c r="J25" s="70"/>
      <c r="K25" s="70"/>
      <c r="L25" s="127" t="s">
        <v>363</v>
      </c>
      <c r="M25" s="128"/>
      <c r="N25" s="128"/>
      <c r="O25" s="128"/>
      <c r="P25" s="128"/>
      <c r="Q25" s="128"/>
      <c r="R25" s="128"/>
      <c r="S25" s="128"/>
      <c r="T25" s="128"/>
      <c r="U25" s="128"/>
    </row>
    <row r="26" spans="1:21" ht="27" customHeight="1" x14ac:dyDescent="0.25">
      <c r="A26" s="129" t="s">
        <v>105</v>
      </c>
      <c r="B26" s="129"/>
      <c r="C26" s="129"/>
      <c r="D26" s="129"/>
      <c r="E26" s="129"/>
      <c r="F26" s="129"/>
      <c r="G26" s="129"/>
      <c r="H26" s="129"/>
      <c r="I26" s="129"/>
      <c r="J26" s="129"/>
      <c r="K26" s="71"/>
      <c r="L26" s="130" t="s">
        <v>106</v>
      </c>
      <c r="M26" s="130"/>
      <c r="N26" s="130"/>
      <c r="O26" s="130"/>
      <c r="P26" s="130"/>
      <c r="Q26" s="130"/>
      <c r="R26" s="130"/>
      <c r="S26" s="130"/>
      <c r="T26" s="130"/>
      <c r="U26" s="130"/>
    </row>
    <row r="27" spans="1:21" ht="32.25" customHeight="1" x14ac:dyDescent="0.25">
      <c r="A27" s="124" t="s">
        <v>273</v>
      </c>
      <c r="B27" s="124"/>
      <c r="C27" s="124"/>
      <c r="D27" s="124"/>
      <c r="E27" s="72"/>
      <c r="F27" s="72"/>
      <c r="G27" s="72"/>
      <c r="H27" s="72"/>
      <c r="I27" s="72"/>
      <c r="J27" s="72"/>
      <c r="K27" s="72"/>
      <c r="L27" s="72"/>
      <c r="M27" s="72"/>
      <c r="N27" s="131" t="s">
        <v>271</v>
      </c>
      <c r="O27" s="131"/>
      <c r="P27" s="131"/>
      <c r="Q27" s="131"/>
      <c r="R27" s="131"/>
      <c r="S27" s="131"/>
      <c r="T27" s="131"/>
      <c r="U27" s="131"/>
    </row>
  </sheetData>
  <mergeCells count="24">
    <mergeCell ref="A27:D27"/>
    <mergeCell ref="A24:H24"/>
    <mergeCell ref="A25:C25"/>
    <mergeCell ref="L25:U25"/>
    <mergeCell ref="A26:J26"/>
    <mergeCell ref="L26:U26"/>
    <mergeCell ref="N27:U27"/>
    <mergeCell ref="K24:U24"/>
    <mergeCell ref="T4:T6"/>
    <mergeCell ref="U4:U6"/>
    <mergeCell ref="K4:Q4"/>
    <mergeCell ref="A1:U1"/>
    <mergeCell ref="A2:U2"/>
    <mergeCell ref="K5:L5"/>
    <mergeCell ref="O5:O6"/>
    <mergeCell ref="P5:P6"/>
    <mergeCell ref="R4:R6"/>
    <mergeCell ref="S4:S6"/>
    <mergeCell ref="C5:D5"/>
    <mergeCell ref="A4:A6"/>
    <mergeCell ref="B4:B6"/>
    <mergeCell ref="C4:J4"/>
    <mergeCell ref="I5:I6"/>
    <mergeCell ref="H5:H6"/>
  </mergeCells>
  <printOptions horizontalCentered="1"/>
  <pageMargins left="0.23622047244094499" right="0.23622047244094499" top="0.74803149606299202" bottom="0.74803149606299202" header="0.31496062992126" footer="0.31496062992126"/>
  <pageSetup paperSize="9" scale="50" orientation="landscape" r:id="rId1"/>
  <headerFooter>
    <oddFooter>&amp;C&amp;"-,Bold"&amp;12 10</oddFooter>
  </headerFooter>
  <ignoredErrors>
    <ignoredError sqref="Q23" 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rightToLeft="1" view="pageBreakPreview" zoomScale="70" zoomScaleNormal="100" zoomScaleSheetLayoutView="70" workbookViewId="0">
      <selection activeCell="C29" sqref="C29"/>
    </sheetView>
  </sheetViews>
  <sheetFormatPr defaultRowHeight="15" x14ac:dyDescent="0.25"/>
  <cols>
    <col min="1" max="1" width="26" customWidth="1"/>
    <col min="2" max="2" width="32.140625" customWidth="1"/>
    <col min="3" max="4" width="30.5703125" customWidth="1"/>
    <col min="5" max="5" width="33.42578125" customWidth="1"/>
  </cols>
  <sheetData>
    <row r="1" spans="1:5" ht="20.25" x14ac:dyDescent="0.25">
      <c r="A1" s="133" t="s">
        <v>306</v>
      </c>
      <c r="B1" s="133"/>
      <c r="C1" s="133"/>
      <c r="D1" s="133"/>
      <c r="E1" s="133"/>
    </row>
    <row r="2" spans="1:5" ht="41.1" customHeight="1" x14ac:dyDescent="0.25">
      <c r="A2" s="133" t="s">
        <v>307</v>
      </c>
      <c r="B2" s="133"/>
      <c r="C2" s="133"/>
      <c r="D2" s="133"/>
      <c r="E2" s="133"/>
    </row>
    <row r="3" spans="1:5" ht="18.75" thickBot="1" x14ac:dyDescent="0.3">
      <c r="A3" s="30" t="s">
        <v>107</v>
      </c>
      <c r="B3" s="30"/>
      <c r="C3" s="30"/>
      <c r="D3" s="30"/>
      <c r="E3" s="31" t="s">
        <v>108</v>
      </c>
    </row>
    <row r="4" spans="1:5" ht="54.75" thickBot="1" x14ac:dyDescent="0.3">
      <c r="A4" s="87" t="s">
        <v>191</v>
      </c>
      <c r="B4" s="82" t="s">
        <v>253</v>
      </c>
      <c r="C4" s="82" t="s">
        <v>254</v>
      </c>
      <c r="D4" s="82" t="s">
        <v>255</v>
      </c>
      <c r="E4" s="88" t="s">
        <v>31</v>
      </c>
    </row>
    <row r="5" spans="1:5" ht="21.95" customHeight="1" x14ac:dyDescent="0.25">
      <c r="A5" s="4" t="s">
        <v>114</v>
      </c>
      <c r="B5" s="9" t="s">
        <v>140</v>
      </c>
      <c r="C5" s="9" t="s">
        <v>140</v>
      </c>
      <c r="D5" s="9" t="s">
        <v>140</v>
      </c>
      <c r="E5" s="4" t="s">
        <v>115</v>
      </c>
    </row>
    <row r="6" spans="1:5" ht="21.95" customHeight="1" x14ac:dyDescent="0.25">
      <c r="A6" s="4" t="s">
        <v>34</v>
      </c>
      <c r="B6" s="9">
        <v>10000</v>
      </c>
      <c r="C6" s="9">
        <v>4699</v>
      </c>
      <c r="D6" s="9" t="s">
        <v>259</v>
      </c>
      <c r="E6" s="4" t="s">
        <v>35</v>
      </c>
    </row>
    <row r="7" spans="1:5" ht="21.95" customHeight="1" x14ac:dyDescent="0.25">
      <c r="A7" s="4" t="s">
        <v>36</v>
      </c>
      <c r="B7" s="9">
        <v>35000</v>
      </c>
      <c r="C7" s="9">
        <v>1482</v>
      </c>
      <c r="D7" s="9" t="s">
        <v>259</v>
      </c>
      <c r="E7" s="4" t="s">
        <v>37</v>
      </c>
    </row>
    <row r="8" spans="1:5" ht="21.95" customHeight="1" x14ac:dyDescent="0.25">
      <c r="A8" s="4" t="s">
        <v>38</v>
      </c>
      <c r="B8" s="9" t="s">
        <v>140</v>
      </c>
      <c r="C8" s="9" t="s">
        <v>140</v>
      </c>
      <c r="D8" s="9" t="s">
        <v>140</v>
      </c>
      <c r="E8" s="4" t="s">
        <v>39</v>
      </c>
    </row>
    <row r="9" spans="1:5" ht="21.95" customHeight="1" x14ac:dyDescent="0.25">
      <c r="A9" s="4" t="s">
        <v>64</v>
      </c>
      <c r="B9" s="9">
        <v>213912</v>
      </c>
      <c r="C9" s="9">
        <v>74592</v>
      </c>
      <c r="D9" s="9" t="s">
        <v>256</v>
      </c>
      <c r="E9" s="4" t="s">
        <v>41</v>
      </c>
    </row>
    <row r="10" spans="1:5" ht="21.95" customHeight="1" x14ac:dyDescent="0.25">
      <c r="A10" s="4" t="s">
        <v>42</v>
      </c>
      <c r="B10" s="9" t="s">
        <v>140</v>
      </c>
      <c r="C10" s="9" t="s">
        <v>140</v>
      </c>
      <c r="D10" s="9" t="s">
        <v>140</v>
      </c>
      <c r="E10" s="4" t="s">
        <v>43</v>
      </c>
    </row>
    <row r="11" spans="1:5" ht="21.95" customHeight="1" x14ac:dyDescent="0.25">
      <c r="A11" s="4" t="s">
        <v>44</v>
      </c>
      <c r="B11" s="9">
        <v>5000</v>
      </c>
      <c r="C11" s="9">
        <v>2178</v>
      </c>
      <c r="D11" s="9" t="s">
        <v>259</v>
      </c>
      <c r="E11" s="4" t="s">
        <v>45</v>
      </c>
    </row>
    <row r="12" spans="1:5" ht="21.95" customHeight="1" x14ac:dyDescent="0.25">
      <c r="A12" s="4" t="s">
        <v>46</v>
      </c>
      <c r="B12" s="9">
        <v>11500</v>
      </c>
      <c r="C12" s="9">
        <v>2517</v>
      </c>
      <c r="D12" s="9" t="s">
        <v>262</v>
      </c>
      <c r="E12" s="4" t="s">
        <v>47</v>
      </c>
    </row>
    <row r="13" spans="1:5" ht="21.95" customHeight="1" x14ac:dyDescent="0.25">
      <c r="A13" s="4" t="s">
        <v>48</v>
      </c>
      <c r="B13" s="9" t="s">
        <v>140</v>
      </c>
      <c r="C13" s="9" t="s">
        <v>140</v>
      </c>
      <c r="D13" s="9" t="s">
        <v>140</v>
      </c>
      <c r="E13" s="4" t="s">
        <v>49</v>
      </c>
    </row>
    <row r="14" spans="1:5" ht="21.95" customHeight="1" x14ac:dyDescent="0.25">
      <c r="A14" s="4" t="s">
        <v>50</v>
      </c>
      <c r="B14" s="9">
        <v>17000</v>
      </c>
      <c r="C14" s="9">
        <v>4575</v>
      </c>
      <c r="D14" s="9" t="s">
        <v>261</v>
      </c>
      <c r="E14" s="4" t="s">
        <v>51</v>
      </c>
    </row>
    <row r="15" spans="1:5" ht="21.95" customHeight="1" x14ac:dyDescent="0.25">
      <c r="A15" s="4" t="s">
        <v>52</v>
      </c>
      <c r="B15" s="9">
        <v>5000</v>
      </c>
      <c r="C15" s="9">
        <v>2641</v>
      </c>
      <c r="D15" s="9" t="s">
        <v>259</v>
      </c>
      <c r="E15" s="4" t="s">
        <v>53</v>
      </c>
    </row>
    <row r="16" spans="1:5" ht="21.95" customHeight="1" x14ac:dyDescent="0.25">
      <c r="A16" s="4" t="s">
        <v>54</v>
      </c>
      <c r="B16" s="9">
        <v>5000</v>
      </c>
      <c r="C16" s="9">
        <v>899</v>
      </c>
      <c r="D16" s="9" t="s">
        <v>265</v>
      </c>
      <c r="E16" s="4" t="s">
        <v>55</v>
      </c>
    </row>
    <row r="17" spans="1:5" ht="21.95" customHeight="1" x14ac:dyDescent="0.25">
      <c r="A17" s="4" t="s">
        <v>56</v>
      </c>
      <c r="B17" s="9">
        <v>4000</v>
      </c>
      <c r="C17" s="9">
        <v>1250</v>
      </c>
      <c r="D17" s="9" t="s">
        <v>263</v>
      </c>
      <c r="E17" s="4" t="s">
        <v>57</v>
      </c>
    </row>
    <row r="18" spans="1:5" ht="21.95" customHeight="1" x14ac:dyDescent="0.25">
      <c r="A18" s="4" t="s">
        <v>58</v>
      </c>
      <c r="B18" s="9">
        <v>10000</v>
      </c>
      <c r="C18" s="9">
        <v>3887</v>
      </c>
      <c r="D18" s="9" t="s">
        <v>264</v>
      </c>
      <c r="E18" s="4" t="s">
        <v>59</v>
      </c>
    </row>
    <row r="19" spans="1:5" ht="21.95" customHeight="1" thickBot="1" x14ac:dyDescent="0.3">
      <c r="A19" s="4" t="s">
        <v>60</v>
      </c>
      <c r="B19" s="9">
        <v>13500</v>
      </c>
      <c r="C19" s="9">
        <v>1307</v>
      </c>
      <c r="D19" s="9" t="s">
        <v>263</v>
      </c>
      <c r="E19" s="4" t="s">
        <v>61</v>
      </c>
    </row>
    <row r="20" spans="1:5" ht="21.95" customHeight="1" thickBot="1" x14ac:dyDescent="0.3">
      <c r="A20" s="7" t="s">
        <v>24</v>
      </c>
      <c r="B20" s="14">
        <f>SUM(B5:B19)</f>
        <v>329912</v>
      </c>
      <c r="C20" s="14">
        <f>SUM(C5:C19)</f>
        <v>100027</v>
      </c>
      <c r="D20" s="14"/>
      <c r="E20" s="7" t="s">
        <v>20</v>
      </c>
    </row>
    <row r="21" spans="1:5" ht="21.95" customHeight="1" x14ac:dyDescent="0.25">
      <c r="A21" s="42" t="s">
        <v>62</v>
      </c>
      <c r="B21" s="45"/>
      <c r="C21" s="45"/>
      <c r="D21" s="45"/>
      <c r="E21" s="44" t="s">
        <v>63</v>
      </c>
    </row>
    <row r="22" spans="1:5" ht="21.95" customHeight="1" x14ac:dyDescent="0.25">
      <c r="A22" s="42" t="s">
        <v>279</v>
      </c>
      <c r="B22" s="45"/>
      <c r="C22" s="45"/>
      <c r="D22" s="45"/>
      <c r="E22" s="44" t="s">
        <v>278</v>
      </c>
    </row>
    <row r="23" spans="1:5" ht="21.95" customHeight="1" x14ac:dyDescent="0.25">
      <c r="A23" s="10" t="s">
        <v>273</v>
      </c>
      <c r="B23" s="10"/>
      <c r="C23" s="10"/>
      <c r="D23" s="10"/>
      <c r="E23" s="10" t="s">
        <v>271</v>
      </c>
    </row>
  </sheetData>
  <mergeCells count="2">
    <mergeCell ref="A1:E1"/>
    <mergeCell ref="A2:E2"/>
  </mergeCells>
  <printOptions horizontalCentered="1"/>
  <pageMargins left="0.23622047244094491" right="0.23622047244094491" top="0.74803149606299213" bottom="0.74803149606299213" header="0.31496062992125984" footer="0.31496062992125984"/>
  <pageSetup paperSize="9" scale="85"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rightToLeft="1" view="pageBreakPreview" zoomScale="60" zoomScaleNormal="100" workbookViewId="0">
      <selection activeCell="N20" sqref="N20"/>
    </sheetView>
  </sheetViews>
  <sheetFormatPr defaultRowHeight="15" x14ac:dyDescent="0.25"/>
  <cols>
    <col min="1" max="1" width="20.42578125" customWidth="1"/>
    <col min="2" max="2" width="22" customWidth="1"/>
    <col min="3" max="3" width="28.5703125" customWidth="1"/>
    <col min="4" max="4" width="26.5703125" customWidth="1"/>
    <col min="5" max="5" width="19.7109375" customWidth="1"/>
    <col min="6" max="6" width="27.5703125" customWidth="1"/>
    <col min="7" max="7" width="21.85546875" customWidth="1"/>
  </cols>
  <sheetData>
    <row r="1" spans="1:7" ht="18" customHeight="1" x14ac:dyDescent="0.25">
      <c r="A1" s="137" t="s">
        <v>308</v>
      </c>
      <c r="B1" s="137"/>
      <c r="C1" s="137"/>
      <c r="D1" s="137"/>
      <c r="E1" s="137"/>
      <c r="F1" s="137"/>
      <c r="G1" s="137"/>
    </row>
    <row r="2" spans="1:7" ht="20.25" x14ac:dyDescent="0.25">
      <c r="A2" s="137" t="s">
        <v>309</v>
      </c>
      <c r="B2" s="137"/>
      <c r="C2" s="137"/>
      <c r="D2" s="137"/>
      <c r="E2" s="137"/>
      <c r="F2" s="137"/>
      <c r="G2" s="137"/>
    </row>
    <row r="3" spans="1:7" ht="23.25" customHeight="1" thickBot="1" x14ac:dyDescent="0.3">
      <c r="A3" s="138" t="s">
        <v>257</v>
      </c>
      <c r="B3" s="138"/>
      <c r="C3" s="138"/>
      <c r="D3" s="138"/>
      <c r="E3" s="138"/>
      <c r="F3" s="138"/>
      <c r="G3" s="28" t="s">
        <v>117</v>
      </c>
    </row>
    <row r="4" spans="1:7" ht="33" customHeight="1" x14ac:dyDescent="0.25">
      <c r="A4" s="141" t="s">
        <v>109</v>
      </c>
      <c r="B4" s="139" t="s">
        <v>110</v>
      </c>
      <c r="C4" s="139"/>
      <c r="D4" s="139"/>
      <c r="E4" s="139" t="s">
        <v>113</v>
      </c>
      <c r="F4" s="141" t="s">
        <v>368</v>
      </c>
      <c r="G4" s="139" t="s">
        <v>31</v>
      </c>
    </row>
    <row r="5" spans="1:7" ht="42" customHeight="1" thickBot="1" x14ac:dyDescent="0.3">
      <c r="A5" s="142"/>
      <c r="B5" s="79" t="s">
        <v>111</v>
      </c>
      <c r="C5" s="79" t="s">
        <v>349</v>
      </c>
      <c r="D5" s="79" t="s">
        <v>112</v>
      </c>
      <c r="E5" s="140"/>
      <c r="F5" s="142"/>
      <c r="G5" s="140"/>
    </row>
    <row r="6" spans="1:7" ht="18" hidden="1" x14ac:dyDescent="0.25">
      <c r="A6" s="3" t="s">
        <v>0</v>
      </c>
      <c r="B6" s="3" t="s">
        <v>1</v>
      </c>
      <c r="C6" s="3" t="s">
        <v>348</v>
      </c>
      <c r="D6" s="3" t="s">
        <v>2</v>
      </c>
      <c r="E6" s="3" t="s">
        <v>3</v>
      </c>
      <c r="F6" s="3" t="s">
        <v>4</v>
      </c>
      <c r="G6" s="3" t="s">
        <v>13</v>
      </c>
    </row>
    <row r="7" spans="1:7" ht="24.95" customHeight="1" x14ac:dyDescent="0.25">
      <c r="A7" s="4" t="s">
        <v>114</v>
      </c>
      <c r="B7" s="9">
        <v>0</v>
      </c>
      <c r="C7" s="9">
        <v>0</v>
      </c>
      <c r="D7" s="9">
        <v>3</v>
      </c>
      <c r="E7" s="9">
        <f t="shared" ref="E7:E22" si="0">SUM(B7:D7)</f>
        <v>3</v>
      </c>
      <c r="F7" s="9">
        <v>69</v>
      </c>
      <c r="G7" s="4" t="s">
        <v>115</v>
      </c>
    </row>
    <row r="8" spans="1:7" ht="24.95" customHeight="1" x14ac:dyDescent="0.25">
      <c r="A8" s="4" t="s">
        <v>34</v>
      </c>
      <c r="B8" s="9">
        <v>0</v>
      </c>
      <c r="C8" s="9">
        <v>0</v>
      </c>
      <c r="D8" s="9">
        <v>9</v>
      </c>
      <c r="E8" s="9">
        <f t="shared" si="0"/>
        <v>9</v>
      </c>
      <c r="F8" s="9">
        <v>66</v>
      </c>
      <c r="G8" s="4" t="s">
        <v>35</v>
      </c>
    </row>
    <row r="9" spans="1:7" ht="24.95" customHeight="1" x14ac:dyDescent="0.25">
      <c r="A9" s="4" t="s">
        <v>36</v>
      </c>
      <c r="B9" s="9">
        <v>0</v>
      </c>
      <c r="C9" s="9">
        <v>0</v>
      </c>
      <c r="D9" s="9">
        <v>8</v>
      </c>
      <c r="E9" s="9">
        <f t="shared" si="0"/>
        <v>8</v>
      </c>
      <c r="F9" s="9">
        <v>105</v>
      </c>
      <c r="G9" s="4" t="s">
        <v>37</v>
      </c>
    </row>
    <row r="10" spans="1:7" ht="24.95" customHeight="1" x14ac:dyDescent="0.25">
      <c r="A10" s="4" t="s">
        <v>38</v>
      </c>
      <c r="B10" s="9">
        <v>11</v>
      </c>
      <c r="C10" s="9">
        <v>1</v>
      </c>
      <c r="D10" s="9">
        <v>4</v>
      </c>
      <c r="E10" s="9">
        <f t="shared" si="0"/>
        <v>16</v>
      </c>
      <c r="F10" s="9">
        <v>174</v>
      </c>
      <c r="G10" s="4" t="s">
        <v>39</v>
      </c>
    </row>
    <row r="11" spans="1:7" ht="24.95" customHeight="1" x14ac:dyDescent="0.25">
      <c r="A11" s="4" t="s">
        <v>64</v>
      </c>
      <c r="B11" s="9">
        <v>46</v>
      </c>
      <c r="C11" s="9">
        <v>12</v>
      </c>
      <c r="D11" s="9">
        <v>7</v>
      </c>
      <c r="E11" s="9">
        <f t="shared" si="0"/>
        <v>65</v>
      </c>
      <c r="F11" s="9">
        <v>658</v>
      </c>
      <c r="G11" s="4" t="s">
        <v>41</v>
      </c>
    </row>
    <row r="12" spans="1:7" ht="24.95" customHeight="1" x14ac:dyDescent="0.25">
      <c r="A12" s="4" t="s">
        <v>42</v>
      </c>
      <c r="B12" s="9">
        <v>3</v>
      </c>
      <c r="C12" s="9">
        <v>0</v>
      </c>
      <c r="D12" s="9">
        <v>3</v>
      </c>
      <c r="E12" s="9">
        <f t="shared" si="0"/>
        <v>6</v>
      </c>
      <c r="F12" s="9">
        <v>80</v>
      </c>
      <c r="G12" s="4" t="s">
        <v>43</v>
      </c>
    </row>
    <row r="13" spans="1:7" ht="24.95" customHeight="1" x14ac:dyDescent="0.25">
      <c r="A13" s="4" t="s">
        <v>44</v>
      </c>
      <c r="B13" s="9">
        <v>0</v>
      </c>
      <c r="C13" s="9">
        <v>0</v>
      </c>
      <c r="D13" s="9">
        <v>3</v>
      </c>
      <c r="E13" s="9">
        <f t="shared" si="0"/>
        <v>3</v>
      </c>
      <c r="F13" s="9">
        <v>66</v>
      </c>
      <c r="G13" s="4" t="s">
        <v>45</v>
      </c>
    </row>
    <row r="14" spans="1:7" ht="24.95" customHeight="1" x14ac:dyDescent="0.25">
      <c r="A14" s="4" t="s">
        <v>46</v>
      </c>
      <c r="B14" s="9">
        <v>10</v>
      </c>
      <c r="C14" s="9">
        <v>0</v>
      </c>
      <c r="D14" s="9">
        <v>3</v>
      </c>
      <c r="E14" s="9">
        <f t="shared" si="0"/>
        <v>13</v>
      </c>
      <c r="F14" s="9">
        <v>64</v>
      </c>
      <c r="G14" s="4" t="s">
        <v>47</v>
      </c>
    </row>
    <row r="15" spans="1:7" ht="24.95" customHeight="1" x14ac:dyDescent="0.25">
      <c r="A15" s="4" t="s">
        <v>48</v>
      </c>
      <c r="B15" s="9">
        <v>0</v>
      </c>
      <c r="C15" s="9">
        <v>6</v>
      </c>
      <c r="D15" s="9">
        <v>6</v>
      </c>
      <c r="E15" s="9">
        <f t="shared" si="0"/>
        <v>12</v>
      </c>
      <c r="F15" s="9">
        <v>34</v>
      </c>
      <c r="G15" s="4" t="s">
        <v>49</v>
      </c>
    </row>
    <row r="16" spans="1:7" ht="24.95" customHeight="1" x14ac:dyDescent="0.25">
      <c r="A16" s="4" t="s">
        <v>50</v>
      </c>
      <c r="B16" s="9">
        <v>0</v>
      </c>
      <c r="C16" s="9">
        <v>0</v>
      </c>
      <c r="D16" s="9">
        <v>0</v>
      </c>
      <c r="E16" s="9">
        <f t="shared" si="0"/>
        <v>0</v>
      </c>
      <c r="F16" s="9">
        <v>48</v>
      </c>
      <c r="G16" s="4" t="s">
        <v>51</v>
      </c>
    </row>
    <row r="17" spans="1:7" ht="24.95" customHeight="1" x14ac:dyDescent="0.25">
      <c r="A17" s="4" t="s">
        <v>52</v>
      </c>
      <c r="B17" s="9">
        <v>4</v>
      </c>
      <c r="C17" s="9">
        <v>0</v>
      </c>
      <c r="D17" s="9">
        <v>5</v>
      </c>
      <c r="E17" s="9">
        <f t="shared" si="0"/>
        <v>9</v>
      </c>
      <c r="F17" s="9">
        <v>66</v>
      </c>
      <c r="G17" s="4" t="s">
        <v>53</v>
      </c>
    </row>
    <row r="18" spans="1:7" ht="24.95" customHeight="1" x14ac:dyDescent="0.25">
      <c r="A18" s="4" t="s">
        <v>54</v>
      </c>
      <c r="B18" s="9">
        <v>0</v>
      </c>
      <c r="C18" s="9">
        <v>0</v>
      </c>
      <c r="D18" s="9">
        <v>2</v>
      </c>
      <c r="E18" s="9">
        <f t="shared" si="0"/>
        <v>2</v>
      </c>
      <c r="F18" s="9">
        <v>30</v>
      </c>
      <c r="G18" s="4" t="s">
        <v>55</v>
      </c>
    </row>
    <row r="19" spans="1:7" ht="24.95" customHeight="1" x14ac:dyDescent="0.25">
      <c r="A19" s="4" t="s">
        <v>56</v>
      </c>
      <c r="B19" s="9">
        <v>1</v>
      </c>
      <c r="C19" s="9">
        <v>0</v>
      </c>
      <c r="D19" s="9">
        <v>7</v>
      </c>
      <c r="E19" s="9">
        <f t="shared" si="0"/>
        <v>8</v>
      </c>
      <c r="F19" s="9">
        <v>105</v>
      </c>
      <c r="G19" s="4" t="s">
        <v>57</v>
      </c>
    </row>
    <row r="20" spans="1:7" ht="24.95" customHeight="1" x14ac:dyDescent="0.25">
      <c r="A20" s="4" t="s">
        <v>58</v>
      </c>
      <c r="B20" s="9">
        <v>2</v>
      </c>
      <c r="C20" s="9">
        <v>0</v>
      </c>
      <c r="D20" s="9">
        <v>11</v>
      </c>
      <c r="E20" s="9">
        <f t="shared" si="0"/>
        <v>13</v>
      </c>
      <c r="F20" s="9">
        <v>84</v>
      </c>
      <c r="G20" s="4" t="s">
        <v>59</v>
      </c>
    </row>
    <row r="21" spans="1:7" ht="24.95" customHeight="1" thickBot="1" x14ac:dyDescent="0.3">
      <c r="A21" s="4" t="s">
        <v>60</v>
      </c>
      <c r="B21" s="9">
        <v>3</v>
      </c>
      <c r="C21" s="9">
        <v>0</v>
      </c>
      <c r="D21" s="9">
        <v>3</v>
      </c>
      <c r="E21" s="9">
        <f t="shared" si="0"/>
        <v>6</v>
      </c>
      <c r="F21" s="9">
        <v>126</v>
      </c>
      <c r="G21" s="4" t="s">
        <v>61</v>
      </c>
    </row>
    <row r="22" spans="1:7" ht="24.95" customHeight="1" thickBot="1" x14ac:dyDescent="0.3">
      <c r="A22" s="7" t="s">
        <v>24</v>
      </c>
      <c r="B22" s="14">
        <f>SUM(B7:B21)</f>
        <v>80</v>
      </c>
      <c r="C22" s="14">
        <f>SUM(C7:C21)</f>
        <v>19</v>
      </c>
      <c r="D22" s="14">
        <f>SUM(D7:D21)</f>
        <v>74</v>
      </c>
      <c r="E22" s="14">
        <f t="shared" si="0"/>
        <v>173</v>
      </c>
      <c r="F22" s="14">
        <f>SUM(F7:F21)</f>
        <v>1775</v>
      </c>
      <c r="G22" s="7" t="s">
        <v>20</v>
      </c>
    </row>
    <row r="23" spans="1:7" x14ac:dyDescent="0.25">
      <c r="A23" s="134" t="s">
        <v>116</v>
      </c>
      <c r="B23" s="134"/>
      <c r="C23" s="77"/>
      <c r="D23" s="29"/>
      <c r="E23" s="27"/>
      <c r="F23" s="135" t="s">
        <v>63</v>
      </c>
      <c r="G23" s="135"/>
    </row>
    <row r="24" spans="1:7" ht="29.25" customHeight="1" x14ac:dyDescent="0.25">
      <c r="A24" s="136" t="s">
        <v>266</v>
      </c>
      <c r="B24" s="136"/>
      <c r="C24" s="136"/>
      <c r="D24" s="136"/>
      <c r="E24" s="143" t="s">
        <v>267</v>
      </c>
      <c r="F24" s="143"/>
      <c r="G24" s="143"/>
    </row>
  </sheetData>
  <mergeCells count="12">
    <mergeCell ref="A23:B23"/>
    <mergeCell ref="F23:G23"/>
    <mergeCell ref="A24:D24"/>
    <mergeCell ref="A1:G1"/>
    <mergeCell ref="A2:G2"/>
    <mergeCell ref="A3:F3"/>
    <mergeCell ref="B4:D4"/>
    <mergeCell ref="E4:E5"/>
    <mergeCell ref="F4:F5"/>
    <mergeCell ref="G4:G5"/>
    <mergeCell ref="A4:A5"/>
    <mergeCell ref="E24:G24"/>
  </mergeCells>
  <printOptions horizontalCentered="1"/>
  <pageMargins left="0.23622047244094499" right="0.23622047244094499" top="0.74803149606299202" bottom="0.74803149606299202" header="0.31496062992126" footer="0.31496062992126"/>
  <pageSetup paperSize="9" scale="81" orientation="landscape" r:id="rId1"/>
  <headerFooter>
    <oddFooter>&amp;C&amp;"-,Bold"&amp;12 12</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rightToLeft="1" view="pageBreakPreview" zoomScale="60" zoomScaleNormal="100" workbookViewId="0">
      <selection activeCell="A33" sqref="A33"/>
    </sheetView>
  </sheetViews>
  <sheetFormatPr defaultRowHeight="15" x14ac:dyDescent="0.25"/>
  <cols>
    <col min="1" max="1" width="24.85546875" customWidth="1"/>
    <col min="2" max="3" width="45.5703125" customWidth="1"/>
    <col min="10" max="10" width="11.7109375" customWidth="1"/>
  </cols>
  <sheetData>
    <row r="1" spans="1:3" ht="15.95" customHeight="1" x14ac:dyDescent="0.25">
      <c r="A1" s="102" t="s">
        <v>310</v>
      </c>
      <c r="B1" s="102"/>
      <c r="C1" s="102"/>
    </row>
    <row r="2" spans="1:3" ht="16.5" customHeight="1" x14ac:dyDescent="0.25">
      <c r="A2" s="103" t="s">
        <v>311</v>
      </c>
      <c r="B2" s="103"/>
      <c r="C2" s="103"/>
    </row>
    <row r="3" spans="1:3" ht="24.6" customHeight="1" thickBot="1" x14ac:dyDescent="0.3">
      <c r="A3" s="4" t="s">
        <v>125</v>
      </c>
      <c r="B3" s="4"/>
      <c r="C3" s="4" t="s">
        <v>126</v>
      </c>
    </row>
    <row r="4" spans="1:3" ht="90.75" thickBot="1" x14ac:dyDescent="0.3">
      <c r="A4" s="101" t="s">
        <v>118</v>
      </c>
      <c r="B4" s="82" t="s">
        <v>120</v>
      </c>
      <c r="C4" s="81" t="s">
        <v>119</v>
      </c>
    </row>
    <row r="5" spans="1:3" ht="50.1" customHeight="1" x14ac:dyDescent="0.25">
      <c r="A5" s="16">
        <v>2015</v>
      </c>
      <c r="B5" s="9">
        <v>33470916</v>
      </c>
      <c r="C5" s="5">
        <v>90.6</v>
      </c>
    </row>
    <row r="6" spans="1:3" ht="50.1" customHeight="1" x14ac:dyDescent="0.25">
      <c r="A6" s="16">
        <v>2016</v>
      </c>
      <c r="B6" s="9">
        <v>34957526</v>
      </c>
      <c r="C6" s="5">
        <v>92.3</v>
      </c>
    </row>
    <row r="7" spans="1:3" ht="50.1" customHeight="1" x14ac:dyDescent="0.25">
      <c r="A7" s="16">
        <v>2017</v>
      </c>
      <c r="B7" s="9">
        <v>40001723</v>
      </c>
      <c r="C7" s="5">
        <v>107.7</v>
      </c>
    </row>
    <row r="8" spans="1:3" ht="50.1" customHeight="1" x14ac:dyDescent="0.25">
      <c r="A8" s="16">
        <v>2018</v>
      </c>
      <c r="B8" s="9">
        <v>39150741</v>
      </c>
      <c r="C8" s="5">
        <v>102.7</v>
      </c>
    </row>
    <row r="9" spans="1:3" ht="50.1" customHeight="1" x14ac:dyDescent="0.25">
      <c r="A9" s="98">
        <v>2019</v>
      </c>
      <c r="B9" s="76">
        <v>39671125</v>
      </c>
      <c r="C9" s="75">
        <v>101.38836787655741</v>
      </c>
    </row>
    <row r="10" spans="1:3" ht="50.1" customHeight="1" thickBot="1" x14ac:dyDescent="0.3">
      <c r="A10" s="33">
        <v>2020</v>
      </c>
      <c r="B10" s="34">
        <v>39281711</v>
      </c>
      <c r="C10" s="61">
        <v>97.8</v>
      </c>
    </row>
    <row r="11" spans="1:3" x14ac:dyDescent="0.25">
      <c r="A11" s="22" t="s">
        <v>121</v>
      </c>
      <c r="B11" s="10"/>
      <c r="C11" s="10" t="s">
        <v>122</v>
      </c>
    </row>
    <row r="12" spans="1:3" x14ac:dyDescent="0.25">
      <c r="A12" s="32" t="s">
        <v>354</v>
      </c>
      <c r="B12" s="10"/>
      <c r="C12" s="10" t="s">
        <v>357</v>
      </c>
    </row>
    <row r="13" spans="1:3" x14ac:dyDescent="0.25">
      <c r="A13" s="10" t="s">
        <v>123</v>
      </c>
      <c r="B13" s="10"/>
      <c r="C13" s="10" t="s">
        <v>124</v>
      </c>
    </row>
    <row r="14" spans="1:3" ht="15.95" customHeight="1" x14ac:dyDescent="0.25"/>
    <row r="15" spans="1:3" ht="15.95" customHeight="1" x14ac:dyDescent="0.25"/>
    <row r="16" spans="1:3" ht="15.95" customHeight="1" x14ac:dyDescent="0.25"/>
    <row r="17" ht="15.95" customHeight="1" x14ac:dyDescent="0.25"/>
    <row r="18" ht="15.95" customHeight="1" x14ac:dyDescent="0.25"/>
    <row r="19" ht="15.95" customHeight="1" x14ac:dyDescent="0.25"/>
    <row r="20" ht="15.95" customHeight="1" x14ac:dyDescent="0.25"/>
    <row r="21" ht="15.95" customHeight="1" x14ac:dyDescent="0.25"/>
    <row r="22" ht="15.95" customHeight="1" x14ac:dyDescent="0.25"/>
    <row r="23" ht="15.95" customHeight="1" x14ac:dyDescent="0.25"/>
    <row r="24" ht="15.95" customHeight="1" x14ac:dyDescent="0.25"/>
    <row r="25" ht="15.95" customHeight="1" x14ac:dyDescent="0.25"/>
    <row r="26" ht="15.95" customHeight="1" x14ac:dyDescent="0.25"/>
  </sheetData>
  <mergeCells count="2">
    <mergeCell ref="A1:C1"/>
    <mergeCell ref="A2:C2"/>
  </mergeCells>
  <printOptions horizontalCentered="1"/>
  <pageMargins left="0.25" right="0.25" top="0.75" bottom="0.75" header="0.3" footer="0.3"/>
  <pageSetup paperSize="9" scale="83"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rightToLeft="1" view="pageBreakPreview" zoomScale="60" zoomScaleNormal="100" workbookViewId="0">
      <selection activeCell="G12" sqref="G12:K23"/>
    </sheetView>
  </sheetViews>
  <sheetFormatPr defaultRowHeight="15" x14ac:dyDescent="0.25"/>
  <cols>
    <col min="1" max="1" width="16.28515625" customWidth="1"/>
    <col min="2" max="2" width="51.85546875" customWidth="1"/>
    <col min="3" max="3" width="45.42578125" customWidth="1"/>
    <col min="4" max="4" width="24.5703125" customWidth="1"/>
    <col min="9" max="9" width="12.42578125" customWidth="1"/>
  </cols>
  <sheetData>
    <row r="1" spans="1:4" ht="20.25" x14ac:dyDescent="0.25">
      <c r="A1" s="103" t="s">
        <v>312</v>
      </c>
      <c r="B1" s="103"/>
      <c r="C1" s="103"/>
      <c r="D1" s="103"/>
    </row>
    <row r="2" spans="1:4" ht="20.25" x14ac:dyDescent="0.25">
      <c r="A2" s="103" t="s">
        <v>313</v>
      </c>
      <c r="B2" s="103"/>
      <c r="C2" s="103"/>
      <c r="D2" s="103"/>
    </row>
    <row r="3" spans="1:4" ht="18.75" thickBot="1" x14ac:dyDescent="0.3">
      <c r="A3" s="3" t="s">
        <v>283</v>
      </c>
      <c r="B3" s="3"/>
      <c r="C3" s="3"/>
      <c r="D3" s="3" t="s">
        <v>284</v>
      </c>
    </row>
    <row r="4" spans="1:4" ht="128.25" customHeight="1" thickBot="1" x14ac:dyDescent="0.3">
      <c r="A4" s="101" t="s">
        <v>118</v>
      </c>
      <c r="B4" s="82" t="s">
        <v>298</v>
      </c>
      <c r="C4" s="82" t="s">
        <v>134</v>
      </c>
      <c r="D4" s="82" t="s">
        <v>29</v>
      </c>
    </row>
    <row r="5" spans="1:4" ht="45" customHeight="1" x14ac:dyDescent="0.25">
      <c r="A5" s="4">
        <v>2015</v>
      </c>
      <c r="B5" s="9">
        <v>569576</v>
      </c>
      <c r="C5" s="9">
        <v>570833</v>
      </c>
      <c r="D5" s="9">
        <v>1140409</v>
      </c>
    </row>
    <row r="6" spans="1:4" ht="45" customHeight="1" x14ac:dyDescent="0.25">
      <c r="A6" s="4">
        <v>2016</v>
      </c>
      <c r="B6" s="9">
        <v>289935</v>
      </c>
      <c r="C6" s="9" t="s">
        <v>127</v>
      </c>
      <c r="D6" s="9">
        <v>389812</v>
      </c>
    </row>
    <row r="7" spans="1:4" ht="45" customHeight="1" x14ac:dyDescent="0.25">
      <c r="A7" s="4">
        <v>2017</v>
      </c>
      <c r="B7" s="9">
        <v>359258</v>
      </c>
      <c r="C7" s="9" t="s">
        <v>128</v>
      </c>
      <c r="D7" s="9">
        <v>634426</v>
      </c>
    </row>
    <row r="8" spans="1:4" ht="45" customHeight="1" x14ac:dyDescent="0.25">
      <c r="A8" s="4">
        <v>2018</v>
      </c>
      <c r="B8" s="9">
        <v>683460</v>
      </c>
      <c r="C8" s="53" t="s">
        <v>129</v>
      </c>
      <c r="D8" s="9">
        <v>934050</v>
      </c>
    </row>
    <row r="9" spans="1:4" ht="45" customHeight="1" x14ac:dyDescent="0.25">
      <c r="A9" s="73">
        <v>2019</v>
      </c>
      <c r="B9" s="76">
        <v>649327</v>
      </c>
      <c r="C9" s="76" t="s">
        <v>291</v>
      </c>
      <c r="D9" s="76">
        <v>963443</v>
      </c>
    </row>
    <row r="10" spans="1:4" ht="45" customHeight="1" thickBot="1" x14ac:dyDescent="0.3">
      <c r="A10" s="46">
        <v>2020</v>
      </c>
      <c r="B10" s="34">
        <v>681779</v>
      </c>
      <c r="C10" s="67" t="s">
        <v>140</v>
      </c>
      <c r="D10" s="34">
        <v>681779</v>
      </c>
    </row>
    <row r="11" spans="1:4" x14ac:dyDescent="0.25">
      <c r="A11" s="107" t="s">
        <v>130</v>
      </c>
      <c r="B11" s="107"/>
      <c r="C11" s="108" t="s">
        <v>132</v>
      </c>
      <c r="D11" s="108"/>
    </row>
    <row r="12" spans="1:4" x14ac:dyDescent="0.25">
      <c r="A12" s="107" t="s">
        <v>361</v>
      </c>
      <c r="B12" s="107"/>
      <c r="C12" s="108" t="s">
        <v>362</v>
      </c>
      <c r="D12" s="108"/>
    </row>
    <row r="13" spans="1:4" x14ac:dyDescent="0.25">
      <c r="A13" s="96" t="s">
        <v>365</v>
      </c>
      <c r="B13" s="96"/>
      <c r="C13" s="97"/>
      <c r="D13" s="97" t="s">
        <v>366</v>
      </c>
    </row>
    <row r="14" spans="1:4" x14ac:dyDescent="0.25">
      <c r="A14" s="32" t="s">
        <v>131</v>
      </c>
      <c r="C14" s="108" t="s">
        <v>133</v>
      </c>
      <c r="D14" s="108"/>
    </row>
    <row r="16" spans="1: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2" ht="21.95" customHeight="1" x14ac:dyDescent="0.25"/>
  </sheetData>
  <mergeCells count="7">
    <mergeCell ref="A12:B12"/>
    <mergeCell ref="C11:D11"/>
    <mergeCell ref="C12:D12"/>
    <mergeCell ref="C14:D14"/>
    <mergeCell ref="A1:D1"/>
    <mergeCell ref="A2:D2"/>
    <mergeCell ref="A11:B11"/>
  </mergeCells>
  <printOptions horizontalCentered="1"/>
  <pageMargins left="0.25" right="0.25" top="0.75" bottom="0.75" header="0.3" footer="0.3"/>
  <pageSetup paperSize="9" scale="70"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rightToLeft="1" view="pageBreakPreview" zoomScale="60" zoomScaleNormal="100" workbookViewId="0">
      <selection activeCell="H37" sqref="H37"/>
    </sheetView>
  </sheetViews>
  <sheetFormatPr defaultRowHeight="15" x14ac:dyDescent="0.25"/>
  <cols>
    <col min="1" max="1" width="40.5703125" customWidth="1"/>
    <col min="2" max="2" width="50.5703125" customWidth="1"/>
    <col min="3" max="3" width="57.42578125" customWidth="1"/>
    <col min="4" max="4" width="40.5703125" customWidth="1"/>
    <col min="13" max="13" width="18.28515625" customWidth="1"/>
  </cols>
  <sheetData>
    <row r="1" spans="1:13" ht="20.25" x14ac:dyDescent="0.25">
      <c r="A1" s="144" t="s">
        <v>314</v>
      </c>
      <c r="B1" s="144"/>
      <c r="C1" s="144"/>
      <c r="D1" s="144"/>
    </row>
    <row r="2" spans="1:13" ht="20.25" x14ac:dyDescent="0.25">
      <c r="A2" s="144" t="s">
        <v>315</v>
      </c>
      <c r="B2" s="144"/>
      <c r="C2" s="144"/>
      <c r="D2" s="144"/>
    </row>
    <row r="3" spans="1:13" ht="18.75" thickBot="1" x14ac:dyDescent="0.3">
      <c r="A3" s="30" t="s">
        <v>285</v>
      </c>
      <c r="B3" s="35"/>
      <c r="C3" s="35"/>
      <c r="D3" s="31" t="s">
        <v>286</v>
      </c>
    </row>
    <row r="4" spans="1:13" ht="138.75" customHeight="1" thickBot="1" x14ac:dyDescent="0.3">
      <c r="A4" s="89" t="s">
        <v>25</v>
      </c>
      <c r="B4" s="90" t="s">
        <v>135</v>
      </c>
      <c r="C4" s="90" t="s">
        <v>358</v>
      </c>
      <c r="D4" s="91" t="s">
        <v>100</v>
      </c>
    </row>
    <row r="5" spans="1:13" ht="58.5" hidden="1" customHeight="1" thickBot="1" x14ac:dyDescent="0.3">
      <c r="A5" s="36" t="s">
        <v>0</v>
      </c>
      <c r="B5" s="8" t="s">
        <v>1</v>
      </c>
      <c r="C5" s="63" t="s">
        <v>2</v>
      </c>
      <c r="D5" s="36" t="s">
        <v>3</v>
      </c>
    </row>
    <row r="6" spans="1:13" ht="21.95" customHeight="1" x14ac:dyDescent="0.25">
      <c r="A6" s="16" t="s">
        <v>114</v>
      </c>
      <c r="B6" s="9">
        <v>2769335</v>
      </c>
      <c r="C6" s="9">
        <v>2693</v>
      </c>
      <c r="D6" s="18" t="s">
        <v>115</v>
      </c>
      <c r="J6" s="62"/>
    </row>
    <row r="7" spans="1:13" ht="21.95" customHeight="1" x14ac:dyDescent="0.25">
      <c r="A7" s="16" t="s">
        <v>34</v>
      </c>
      <c r="B7" s="9">
        <v>1421690</v>
      </c>
      <c r="C7" s="9" t="s">
        <v>140</v>
      </c>
      <c r="D7" s="18" t="s">
        <v>35</v>
      </c>
      <c r="M7" s="37"/>
    </row>
    <row r="8" spans="1:13" ht="21.95" customHeight="1" x14ac:dyDescent="0.25">
      <c r="A8" s="16" t="s">
        <v>36</v>
      </c>
      <c r="B8" s="9">
        <v>1545568</v>
      </c>
      <c r="C8" s="9">
        <v>42388</v>
      </c>
      <c r="D8" s="18" t="s">
        <v>37</v>
      </c>
    </row>
    <row r="9" spans="1:13" ht="21.95" customHeight="1" x14ac:dyDescent="0.25">
      <c r="A9" s="16" t="s">
        <v>38</v>
      </c>
      <c r="B9" s="9">
        <v>1989944</v>
      </c>
      <c r="C9" s="9">
        <v>1204</v>
      </c>
      <c r="D9" s="18" t="s">
        <v>39</v>
      </c>
    </row>
    <row r="10" spans="1:13" ht="21.75" customHeight="1" x14ac:dyDescent="0.25">
      <c r="A10" s="16" t="s">
        <v>64</v>
      </c>
      <c r="B10" s="9">
        <v>8864577</v>
      </c>
      <c r="C10" s="9">
        <v>71354</v>
      </c>
      <c r="D10" s="18" t="s">
        <v>41</v>
      </c>
    </row>
    <row r="11" spans="1:13" ht="21.95" customHeight="1" x14ac:dyDescent="0.25">
      <c r="A11" s="16" t="s">
        <v>42</v>
      </c>
      <c r="B11" s="9">
        <v>1995290</v>
      </c>
      <c r="C11" s="9">
        <v>302016</v>
      </c>
      <c r="D11" s="18" t="s">
        <v>43</v>
      </c>
    </row>
    <row r="12" spans="1:13" ht="21.95" customHeight="1" x14ac:dyDescent="0.25">
      <c r="A12" s="16" t="s">
        <v>44</v>
      </c>
      <c r="B12" s="9">
        <v>1584717</v>
      </c>
      <c r="C12" s="9">
        <v>79321</v>
      </c>
      <c r="D12" s="18" t="s">
        <v>45</v>
      </c>
    </row>
    <row r="13" spans="1:13" ht="21.95" customHeight="1" x14ac:dyDescent="0.25">
      <c r="A13" s="16" t="s">
        <v>46</v>
      </c>
      <c r="B13" s="9">
        <v>1311166</v>
      </c>
      <c r="C13" s="9">
        <v>1289</v>
      </c>
      <c r="D13" s="18" t="s">
        <v>47</v>
      </c>
    </row>
    <row r="14" spans="1:13" ht="21.95" customHeight="1" x14ac:dyDescent="0.25">
      <c r="A14" s="16" t="s">
        <v>48</v>
      </c>
      <c r="B14" s="9">
        <v>1292750</v>
      </c>
      <c r="C14" s="9" t="s">
        <v>140</v>
      </c>
      <c r="D14" s="18" t="s">
        <v>49</v>
      </c>
    </row>
    <row r="15" spans="1:13" ht="21.95" customHeight="1" x14ac:dyDescent="0.25">
      <c r="A15" s="16" t="s">
        <v>50</v>
      </c>
      <c r="B15" s="9">
        <v>1734045</v>
      </c>
      <c r="C15" s="9">
        <v>149347</v>
      </c>
      <c r="D15" s="18" t="s">
        <v>51</v>
      </c>
    </row>
    <row r="16" spans="1:13" ht="21.95" customHeight="1" x14ac:dyDescent="0.25">
      <c r="A16" s="16" t="s">
        <v>52</v>
      </c>
      <c r="B16" s="9">
        <v>1239757</v>
      </c>
      <c r="C16" s="9">
        <v>14036</v>
      </c>
      <c r="D16" s="18" t="s">
        <v>136</v>
      </c>
    </row>
    <row r="17" spans="1:4" ht="21.95" customHeight="1" x14ac:dyDescent="0.25">
      <c r="A17" s="16" t="s">
        <v>54</v>
      </c>
      <c r="B17" s="9">
        <v>858171</v>
      </c>
      <c r="C17" s="9">
        <v>12127</v>
      </c>
      <c r="D17" s="18" t="s">
        <v>55</v>
      </c>
    </row>
    <row r="18" spans="1:4" ht="21.95" customHeight="1" x14ac:dyDescent="0.25">
      <c r="A18" s="16" t="s">
        <v>56</v>
      </c>
      <c r="B18" s="9">
        <v>2053703</v>
      </c>
      <c r="C18" s="9">
        <v>635</v>
      </c>
      <c r="D18" s="18" t="s">
        <v>57</v>
      </c>
    </row>
    <row r="19" spans="1:4" ht="21.95" customHeight="1" x14ac:dyDescent="0.25">
      <c r="A19" s="16" t="s">
        <v>58</v>
      </c>
      <c r="B19" s="9">
        <v>889022</v>
      </c>
      <c r="C19" s="9">
        <v>352</v>
      </c>
      <c r="D19" s="18" t="s">
        <v>59</v>
      </c>
    </row>
    <row r="20" spans="1:4" ht="21.95" customHeight="1" x14ac:dyDescent="0.25">
      <c r="A20" s="16" t="s">
        <v>60</v>
      </c>
      <c r="B20" s="9">
        <v>2624901</v>
      </c>
      <c r="C20" s="9">
        <v>5017</v>
      </c>
      <c r="D20" s="18" t="s">
        <v>61</v>
      </c>
    </row>
    <row r="21" spans="1:4" ht="21.95" customHeight="1" x14ac:dyDescent="0.25">
      <c r="A21" s="16" t="s">
        <v>137</v>
      </c>
      <c r="B21" s="9"/>
      <c r="C21" s="9"/>
      <c r="D21" s="18" t="s">
        <v>138</v>
      </c>
    </row>
    <row r="22" spans="1:4" ht="21.95" customHeight="1" x14ac:dyDescent="0.25">
      <c r="A22" s="16" t="s">
        <v>139</v>
      </c>
      <c r="B22" s="9">
        <v>1617428</v>
      </c>
      <c r="C22" s="9" t="s">
        <v>140</v>
      </c>
      <c r="D22" s="18" t="s">
        <v>141</v>
      </c>
    </row>
    <row r="23" spans="1:4" ht="21.95" customHeight="1" x14ac:dyDescent="0.25">
      <c r="A23" s="16" t="s">
        <v>142</v>
      </c>
      <c r="B23" s="9">
        <v>2361687</v>
      </c>
      <c r="C23" s="9" t="s">
        <v>140</v>
      </c>
      <c r="D23" s="18" t="s">
        <v>143</v>
      </c>
    </row>
    <row r="24" spans="1:4" ht="21.95" customHeight="1" thickBot="1" x14ac:dyDescent="0.3">
      <c r="A24" s="16" t="s">
        <v>144</v>
      </c>
      <c r="B24" s="9">
        <v>3127960</v>
      </c>
      <c r="C24" s="9" t="s">
        <v>140</v>
      </c>
      <c r="D24" s="18" t="s">
        <v>145</v>
      </c>
    </row>
    <row r="25" spans="1:4" ht="21.95" customHeight="1" thickBot="1" x14ac:dyDescent="0.3">
      <c r="A25" s="17" t="s">
        <v>24</v>
      </c>
      <c r="B25" s="14">
        <f>SUM(B6:B24)</f>
        <v>39281711</v>
      </c>
      <c r="C25" s="14">
        <f>SUM(C6:C24)</f>
        <v>681779</v>
      </c>
      <c r="D25" s="7" t="s">
        <v>20</v>
      </c>
    </row>
    <row r="26" spans="1:4" x14ac:dyDescent="0.25">
      <c r="A26" s="22" t="s">
        <v>146</v>
      </c>
      <c r="B26" s="2"/>
      <c r="C26" s="2"/>
      <c r="D26" s="20" t="s">
        <v>147</v>
      </c>
    </row>
    <row r="27" spans="1:4" x14ac:dyDescent="0.25">
      <c r="A27" s="2" t="s">
        <v>233</v>
      </c>
      <c r="B27" s="2"/>
      <c r="C27" s="2"/>
      <c r="D27" s="2" t="s">
        <v>148</v>
      </c>
    </row>
  </sheetData>
  <mergeCells count="2">
    <mergeCell ref="A1:D1"/>
    <mergeCell ref="A2:D2"/>
  </mergeCells>
  <printOptions horizontalCentered="1"/>
  <pageMargins left="0.23622047244094491" right="0.23622047244094491" top="0.74803149606299213" bottom="0.74803149606299213" header="0.31496062992125984" footer="0.31496062992125984"/>
  <pageSetup paperSize="9" scale="75"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rightToLeft="1" view="pageBreakPreview" zoomScale="60" zoomScaleNormal="100" workbookViewId="0">
      <selection activeCell="G23" sqref="G23:G24"/>
    </sheetView>
  </sheetViews>
  <sheetFormatPr defaultRowHeight="15" x14ac:dyDescent="0.25"/>
  <cols>
    <col min="1" max="1" width="40.5703125" customWidth="1"/>
    <col min="2" max="3" width="50.5703125" customWidth="1"/>
    <col min="4" max="4" width="40.5703125" customWidth="1"/>
    <col min="10" max="10" width="39.42578125" customWidth="1"/>
  </cols>
  <sheetData>
    <row r="1" spans="1:10" ht="20.25" x14ac:dyDescent="0.25">
      <c r="A1" s="144" t="s">
        <v>316</v>
      </c>
      <c r="B1" s="144"/>
      <c r="C1" s="144"/>
      <c r="D1" s="144"/>
    </row>
    <row r="2" spans="1:10" ht="20.25" x14ac:dyDescent="0.25">
      <c r="A2" s="144" t="s">
        <v>317</v>
      </c>
      <c r="B2" s="144"/>
      <c r="C2" s="144"/>
      <c r="D2" s="144"/>
    </row>
    <row r="3" spans="1:10" ht="18.75" thickBot="1" x14ac:dyDescent="0.3">
      <c r="A3" s="30" t="s">
        <v>150</v>
      </c>
      <c r="B3" s="35"/>
      <c r="C3" s="35"/>
      <c r="D3" s="31" t="s">
        <v>287</v>
      </c>
    </row>
    <row r="4" spans="1:10" ht="108.75" thickBot="1" x14ac:dyDescent="0.3">
      <c r="A4" s="92" t="s">
        <v>25</v>
      </c>
      <c r="B4" s="79" t="s">
        <v>149</v>
      </c>
      <c r="C4" s="93" t="s">
        <v>364</v>
      </c>
      <c r="D4" s="94" t="s">
        <v>100</v>
      </c>
      <c r="J4" s="66"/>
    </row>
    <row r="5" spans="1:10" ht="17.45" hidden="1" customHeight="1" thickBot="1" x14ac:dyDescent="0.3">
      <c r="A5" s="36" t="s">
        <v>0</v>
      </c>
      <c r="B5" s="8" t="s">
        <v>1</v>
      </c>
      <c r="C5" s="8" t="s">
        <v>2</v>
      </c>
      <c r="D5" s="36" t="s">
        <v>3</v>
      </c>
    </row>
    <row r="6" spans="1:10" ht="20.100000000000001" customHeight="1" x14ac:dyDescent="0.25">
      <c r="A6" s="16" t="s">
        <v>114</v>
      </c>
      <c r="B6" s="9">
        <v>2024094</v>
      </c>
      <c r="C6" s="9" t="s">
        <v>140</v>
      </c>
      <c r="D6" s="18" t="s">
        <v>115</v>
      </c>
    </row>
    <row r="7" spans="1:10" ht="20.100000000000001" customHeight="1" x14ac:dyDescent="0.25">
      <c r="A7" s="16" t="s">
        <v>34</v>
      </c>
      <c r="B7" s="9">
        <v>808656</v>
      </c>
      <c r="C7" s="9" t="s">
        <v>140</v>
      </c>
      <c r="D7" s="18" t="s">
        <v>35</v>
      </c>
    </row>
    <row r="8" spans="1:10" ht="20.100000000000001" customHeight="1" x14ac:dyDescent="0.25">
      <c r="A8" s="16" t="s">
        <v>36</v>
      </c>
      <c r="B8" s="9">
        <v>625469</v>
      </c>
      <c r="C8" s="9" t="s">
        <v>140</v>
      </c>
      <c r="D8" s="18" t="s">
        <v>37</v>
      </c>
    </row>
    <row r="9" spans="1:10" ht="20.100000000000001" customHeight="1" x14ac:dyDescent="0.25">
      <c r="A9" s="16" t="s">
        <v>38</v>
      </c>
      <c r="B9" s="9">
        <v>1037199</v>
      </c>
      <c r="C9" s="9" t="s">
        <v>140</v>
      </c>
      <c r="D9" s="18" t="s">
        <v>39</v>
      </c>
    </row>
    <row r="10" spans="1:10" ht="20.100000000000001" customHeight="1" x14ac:dyDescent="0.25">
      <c r="A10" s="16" t="s">
        <v>64</v>
      </c>
      <c r="B10" s="9">
        <v>4184540</v>
      </c>
      <c r="C10" s="9" t="s">
        <v>140</v>
      </c>
      <c r="D10" s="18" t="s">
        <v>41</v>
      </c>
    </row>
    <row r="11" spans="1:10" ht="20.100000000000001" customHeight="1" x14ac:dyDescent="0.25">
      <c r="A11" s="16" t="s">
        <v>42</v>
      </c>
      <c r="B11" s="9">
        <v>854434</v>
      </c>
      <c r="C11" s="9" t="s">
        <v>140</v>
      </c>
      <c r="D11" s="18" t="s">
        <v>43</v>
      </c>
    </row>
    <row r="12" spans="1:10" ht="20.100000000000001" customHeight="1" x14ac:dyDescent="0.25">
      <c r="A12" s="16" t="s">
        <v>44</v>
      </c>
      <c r="B12" s="9">
        <v>704528</v>
      </c>
      <c r="C12" s="9" t="s">
        <v>140</v>
      </c>
      <c r="D12" s="18" t="s">
        <v>45</v>
      </c>
    </row>
    <row r="13" spans="1:10" ht="20.100000000000001" customHeight="1" x14ac:dyDescent="0.25">
      <c r="A13" s="16" t="s">
        <v>46</v>
      </c>
      <c r="B13" s="9">
        <v>663852</v>
      </c>
      <c r="C13" s="9" t="s">
        <v>140</v>
      </c>
      <c r="D13" s="18" t="s">
        <v>47</v>
      </c>
    </row>
    <row r="14" spans="1:10" ht="20.100000000000001" customHeight="1" x14ac:dyDescent="0.25">
      <c r="A14" s="16" t="s">
        <v>48</v>
      </c>
      <c r="B14" s="9">
        <v>720381</v>
      </c>
      <c r="C14" s="9" t="s">
        <v>140</v>
      </c>
      <c r="D14" s="18" t="s">
        <v>49</v>
      </c>
    </row>
    <row r="15" spans="1:10" ht="20.100000000000001" customHeight="1" x14ac:dyDescent="0.25">
      <c r="A15" s="16" t="s">
        <v>50</v>
      </c>
      <c r="B15" s="9">
        <v>822415</v>
      </c>
      <c r="C15" s="9" t="s">
        <v>140</v>
      </c>
      <c r="D15" s="18" t="s">
        <v>51</v>
      </c>
    </row>
    <row r="16" spans="1:10" ht="20.100000000000001" customHeight="1" x14ac:dyDescent="0.25">
      <c r="A16" s="16" t="s">
        <v>52</v>
      </c>
      <c r="B16" s="9">
        <v>595723</v>
      </c>
      <c r="C16" s="9" t="s">
        <v>140</v>
      </c>
      <c r="D16" s="18" t="s">
        <v>136</v>
      </c>
    </row>
    <row r="17" spans="1:4" ht="20.100000000000001" customHeight="1" x14ac:dyDescent="0.25">
      <c r="A17" s="16" t="s">
        <v>54</v>
      </c>
      <c r="B17" s="9">
        <v>358433</v>
      </c>
      <c r="C17" s="9" t="s">
        <v>140</v>
      </c>
      <c r="D17" s="18" t="s">
        <v>55</v>
      </c>
    </row>
    <row r="18" spans="1:4" ht="20.100000000000001" customHeight="1" x14ac:dyDescent="0.25">
      <c r="A18" s="16" t="s">
        <v>56</v>
      </c>
      <c r="B18" s="9">
        <v>851562</v>
      </c>
      <c r="C18" s="9" t="s">
        <v>140</v>
      </c>
      <c r="D18" s="18" t="s">
        <v>57</v>
      </c>
    </row>
    <row r="19" spans="1:4" ht="20.100000000000001" customHeight="1" x14ac:dyDescent="0.25">
      <c r="A19" s="16" t="s">
        <v>58</v>
      </c>
      <c r="B19" s="9">
        <v>402981</v>
      </c>
      <c r="C19" s="9" t="s">
        <v>140</v>
      </c>
      <c r="D19" s="18" t="s">
        <v>59</v>
      </c>
    </row>
    <row r="20" spans="1:4" ht="20.100000000000001" customHeight="1" x14ac:dyDescent="0.25">
      <c r="A20" s="16" t="s">
        <v>60</v>
      </c>
      <c r="B20" s="9">
        <v>1082218</v>
      </c>
      <c r="C20" s="9" t="s">
        <v>140</v>
      </c>
      <c r="D20" s="18" t="s">
        <v>61</v>
      </c>
    </row>
    <row r="21" spans="1:4" ht="20.100000000000001" customHeight="1" x14ac:dyDescent="0.25">
      <c r="A21" s="16" t="s">
        <v>137</v>
      </c>
      <c r="B21" s="9"/>
      <c r="C21" s="9"/>
      <c r="D21" s="18" t="s">
        <v>138</v>
      </c>
    </row>
    <row r="22" spans="1:4" ht="20.100000000000001" customHeight="1" x14ac:dyDescent="0.25">
      <c r="A22" s="16" t="s">
        <v>139</v>
      </c>
      <c r="B22" s="9">
        <v>1231294</v>
      </c>
      <c r="C22" s="9" t="s">
        <v>140</v>
      </c>
      <c r="D22" s="18" t="s">
        <v>141</v>
      </c>
    </row>
    <row r="23" spans="1:4" ht="20.100000000000001" customHeight="1" x14ac:dyDescent="0.25">
      <c r="A23" s="16" t="s">
        <v>142</v>
      </c>
      <c r="B23" s="9">
        <v>1516806</v>
      </c>
      <c r="C23" s="9" t="s">
        <v>140</v>
      </c>
      <c r="D23" s="18" t="s">
        <v>143</v>
      </c>
    </row>
    <row r="24" spans="1:4" ht="20.100000000000001" customHeight="1" thickBot="1" x14ac:dyDescent="0.3">
      <c r="A24" s="16" t="s">
        <v>144</v>
      </c>
      <c r="B24" s="9">
        <v>2194264</v>
      </c>
      <c r="C24" s="9" t="s">
        <v>140</v>
      </c>
      <c r="D24" s="18" t="s">
        <v>145</v>
      </c>
    </row>
    <row r="25" spans="1:4" ht="20.100000000000001" customHeight="1" thickBot="1" x14ac:dyDescent="0.3">
      <c r="A25" s="17" t="s">
        <v>24</v>
      </c>
      <c r="B25" s="14">
        <f>SUM(B6:B24)</f>
        <v>20678849</v>
      </c>
      <c r="C25" s="14" t="s">
        <v>140</v>
      </c>
      <c r="D25" s="7" t="s">
        <v>20</v>
      </c>
    </row>
    <row r="26" spans="1:4" x14ac:dyDescent="0.25">
      <c r="A26" s="22" t="s">
        <v>367</v>
      </c>
      <c r="B26" s="2"/>
      <c r="C26" s="2"/>
      <c r="D26" s="100" t="s">
        <v>366</v>
      </c>
    </row>
    <row r="27" spans="1:4" ht="28.5" customHeight="1" x14ac:dyDescent="0.25">
      <c r="A27" s="99" t="s">
        <v>359</v>
      </c>
      <c r="B27" s="2"/>
      <c r="C27" s="145" t="s">
        <v>360</v>
      </c>
      <c r="D27" s="145"/>
    </row>
    <row r="28" spans="1:4" ht="24.75" customHeight="1" x14ac:dyDescent="0.25">
      <c r="A28" s="10" t="s">
        <v>233</v>
      </c>
      <c r="B28" s="2"/>
      <c r="C28" s="2"/>
      <c r="D28" s="10" t="s">
        <v>148</v>
      </c>
    </row>
  </sheetData>
  <mergeCells count="3">
    <mergeCell ref="A1:D1"/>
    <mergeCell ref="A2:D2"/>
    <mergeCell ref="C27:D27"/>
  </mergeCells>
  <printOptions horizontalCentered="1"/>
  <pageMargins left="0.23622047244094499" right="0.23622047244094499" top="0.74803149606299202" bottom="0.74803149606299202" header="0.31496062992126" footer="0.31496062992126"/>
  <pageSetup paperSize="9" scale="75" orientation="landscape" r:id="rId1"/>
  <headerFooter>
    <oddFooter>&amp;C&amp;"-,Bold"&amp;12 18</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TitlesOfParts>
    <vt:vector size="44" baseType="lpstr">
      <vt:lpstr>ج1</vt:lpstr>
      <vt:lpstr>ج2</vt:lpstr>
      <vt:lpstr>ج3</vt:lpstr>
      <vt:lpstr>ج4</vt:lpstr>
      <vt:lpstr>ج5</vt:lpstr>
      <vt:lpstr>ج6</vt:lpstr>
      <vt:lpstr>ج7</vt:lpstr>
      <vt:lpstr>ج8</vt:lpstr>
      <vt:lpstr>ج9</vt:lpstr>
      <vt:lpstr>ج10</vt:lpstr>
      <vt:lpstr>ج11</vt:lpstr>
      <vt:lpstr>ج12</vt:lpstr>
      <vt:lpstr>ج13</vt:lpstr>
      <vt:lpstr>ج14</vt:lpstr>
      <vt:lpstr>ج15</vt:lpstr>
      <vt:lpstr>ج16</vt:lpstr>
      <vt:lpstr>ج17</vt:lpstr>
      <vt:lpstr>ج18</vt:lpstr>
      <vt:lpstr>ج19</vt:lpstr>
      <vt:lpstr>ج20</vt:lpstr>
      <vt:lpstr>ج21</vt:lpstr>
      <vt:lpstr>ج22</vt:lpstr>
      <vt:lpstr>ج1!Print_Area</vt:lpstr>
      <vt:lpstr>ج10!Print_Area</vt:lpstr>
      <vt:lpstr>ج11!Print_Area</vt:lpstr>
      <vt:lpstr>ج12!Print_Area</vt:lpstr>
      <vt:lpstr>ج13!Print_Area</vt:lpstr>
      <vt:lpstr>ج14!Print_Area</vt:lpstr>
      <vt:lpstr>ج15!Print_Area</vt:lpstr>
      <vt:lpstr>ج16!Print_Area</vt:lpstr>
      <vt:lpstr>ج17!Print_Area</vt:lpstr>
      <vt:lpstr>ج18!Print_Area</vt:lpstr>
      <vt:lpstr>ج19!Print_Area</vt:lpstr>
      <vt:lpstr>ج2!Print_Area</vt:lpstr>
      <vt:lpstr>ج20!Print_Area</vt:lpstr>
      <vt:lpstr>ج21!Print_Area</vt:lpstr>
      <vt:lpstr>ج22!Print_Area</vt:lpstr>
      <vt:lpstr>ج3!Print_Area</vt:lpstr>
      <vt:lpstr>ج4!Print_Area</vt:lpstr>
      <vt:lpstr>ج5!Print_Area</vt:lpstr>
      <vt:lpstr>ج6!Print_Area</vt:lpstr>
      <vt:lpstr>ج7!Print_Area</vt:lpstr>
      <vt:lpstr>ج8!Print_Area</vt:lpstr>
      <vt:lpstr>ج9!Print_Area</vt:lpstr>
    </vt:vector>
  </TitlesOfParts>
  <Company>SACC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Maher</dc:creator>
  <cp:lastModifiedBy>pc</cp:lastModifiedBy>
  <cp:lastPrinted>2022-01-12T10:16:31Z</cp:lastPrinted>
  <dcterms:created xsi:type="dcterms:W3CDTF">2020-10-23T10:05:10Z</dcterms:created>
  <dcterms:modified xsi:type="dcterms:W3CDTF">2022-01-12T10:18:04Z</dcterms:modified>
</cp:coreProperties>
</file>